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codeName="ThisWorkbook" defaultThemeVersion="124226"/>
  <mc:AlternateContent xmlns:mc="http://schemas.openxmlformats.org/markup-compatibility/2006">
    <mc:Choice Requires="x15">
      <x15ac:absPath xmlns:x15ac="http://schemas.microsoft.com/office/spreadsheetml/2010/11/ac" url="https://nyrstarag.sharepoint.com/sites/EXT-LNGSiteManagement/Shared Documents/Adm/COMPTABILITÉ/ESTMA (FÉDÉRAL) &amp; SEDAR (PROVINCIAL)/2018-2019/ESMAT (VF)/"/>
    </mc:Choice>
  </mc:AlternateContent>
  <xr:revisionPtr revIDLastSave="66" documentId="8_{08A3D864-04B0-4E50-ADB9-63C17FCD31DB}" xr6:coauthVersionLast="47" xr6:coauthVersionMax="47" xr10:uidLastSave="{AFADFDAE-922E-4D23-B7B8-45C73311F3BE}"/>
  <bookViews>
    <workbookView xWindow="28680" yWindow="-120" windowWidth="29040" windowHeight="15840" activeTab="3" xr2:uid="{00000000-000D-0000-FFFF-FFFF00000000}"/>
  </bookViews>
  <sheets>
    <sheet name="Data Entry" sheetId="4" r:id="rId1"/>
    <sheet name="Cover Page - do not edit" sheetId="1" r:id="rId2"/>
    <sheet name="Payments by Payee" sheetId="2" r:id="rId3"/>
    <sheet name="Payments by Project" sheetId="5" r:id="rId4"/>
    <sheet name="Sheet2" sheetId="6" state="hidden" r:id="rId5"/>
  </sheets>
  <externalReferences>
    <externalReference r:id="rId6"/>
  </externalReferences>
  <definedNames>
    <definedName name="aaa">[1]Sheet3!$D$1:$D$248</definedName>
    <definedName name="Enter_currency_of_the_report">'Data Entry'!$C$21</definedName>
    <definedName name="_xlnm.Print_Titles" localSheetId="2">'Payments by Payee'!$1:$9</definedName>
    <definedName name="_xlnm.Print_Titles" localSheetId="3">'Payments by Project'!$1:$9</definedName>
    <definedName name="type">[1]Sheet2!$B$3:$B$10</definedName>
    <definedName name="_xlnm.Print_Area" localSheetId="1">'Cover Page - do not edit'!$A$1:$H$21</definedName>
    <definedName name="_xlnm.Print_Area" localSheetId="2">'Payments by Payee'!$A$1:$L$38</definedName>
    <definedName name="_xlnm.Print_Area" localSheetId="3">'Payments by Project'!$A$1:$K$38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 i="5" l="1"/>
  <c r="C4" i="5"/>
  <c r="E4" i="2"/>
  <c r="C4" i="2"/>
  <c r="K11" i="2"/>
  <c r="K10" i="2"/>
  <c r="C10" i="5" l="1"/>
  <c r="J10" i="5" s="1"/>
  <c r="H5" i="2"/>
  <c r="D10" i="1" l="1"/>
  <c r="A13" i="1" l="1"/>
  <c r="E40" i="4"/>
  <c r="G3" i="1" l="1"/>
  <c r="A31" i="4" l="1"/>
  <c r="E25" i="4" l="1"/>
  <c r="H5" i="5" l="1"/>
  <c r="G20" i="1"/>
  <c r="G10" i="1"/>
  <c r="E31" i="4"/>
  <c r="B8" i="1"/>
  <c r="E3" i="1"/>
  <c r="C3" i="1"/>
  <c r="B10" i="1"/>
  <c r="B6" i="1"/>
  <c r="B4" i="1"/>
  <c r="B2" i="1"/>
  <c r="B5" i="2" s="1"/>
  <c r="E39" i="4" l="1"/>
  <c r="E30" i="4"/>
  <c r="A12" i="1" l="1"/>
  <c r="A8" i="1"/>
  <c r="B21" i="1" l="1"/>
  <c r="B20" i="1"/>
  <c r="A10" i="1" l="1"/>
  <c r="B7" i="5"/>
  <c r="B5" i="5"/>
  <c r="B6" i="5"/>
  <c r="A25" i="4"/>
  <c r="B7" i="2" l="1"/>
  <c r="F5" i="1"/>
  <c r="F4" i="1"/>
  <c r="B6" i="2"/>
  <c r="A40" i="4"/>
  <c r="A39" i="4"/>
  <c r="A30" i="4"/>
  <c r="A17" i="4"/>
</calcChain>
</file>

<file path=xl/sharedStrings.xml><?xml version="1.0" encoding="utf-8"?>
<sst xmlns="http://schemas.openxmlformats.org/spreadsheetml/2006/main" count="801" uniqueCount="514">
  <si>
    <t>Data Entry Tab - do not print or otherwise include in ESTMA Report</t>
  </si>
  <si>
    <t>General Instructions</t>
  </si>
  <si>
    <r>
      <t>Information entered in these cells will automatically populate mandatory cells in the cover page and payments tabs. Do not include this tab in your final ESTMA report published online. Once completed, right click on the "Data Entry" tab at the bottom of the worksheet and select "hide" to avoid printing the Data Entry page (</t>
    </r>
    <r>
      <rPr>
        <i/>
        <u/>
        <sz val="11"/>
        <color rgb="FFFF0000"/>
        <rFont val="Calibri"/>
        <family val="2"/>
        <scheme val="minor"/>
      </rPr>
      <t>do not delete the tab</t>
    </r>
    <r>
      <rPr>
        <i/>
        <sz val="11"/>
        <color rgb="FFFF0000"/>
        <rFont val="Calibri"/>
        <family val="2"/>
        <scheme val="minor"/>
      </rPr>
      <t xml:space="preserve">). Should you wish to bring the tab back, you can right click on any tab, select "unhide", and chose "Data Entry". </t>
    </r>
  </si>
  <si>
    <t>Reporting Entity Information</t>
  </si>
  <si>
    <t>Reporting Entity Legal Name</t>
  </si>
  <si>
    <t>Enter the full legal name of the Reporting Entity.</t>
  </si>
  <si>
    <t>ESTMA ID Number</t>
  </si>
  <si>
    <t xml:space="preserve">Enter the ESTMA ID number that was provided when the Reporting Entity enrolled with Natural Resources Canada (NRCan). The formatting for all ESTMA IDs is "E" followed by a 6 digit number (e.g., E######). Reporting Entities that have not yet enrolled should do so as soon as possible. Visit the following link to enroll: www.nrcan.gc.ca/mining-materials/estma/18186. </t>
  </si>
  <si>
    <t>Reporting Year</t>
  </si>
  <si>
    <t>Start</t>
  </si>
  <si>
    <t>Enter the exact date of  the start of the Reporting Entity's financial year as: YYYY-MM-DD.</t>
  </si>
  <si>
    <t>End</t>
  </si>
  <si>
    <t>Enter the exact date of the end of the Reporting Entity's financial year as YYYY-MM-DD. 
The reporting year should represent a full 12 month financial year. If the reporting year is less than 12 full months, a rational for the shortened year must be included in the submission email.</t>
  </si>
  <si>
    <t>Other Non-Reporting Entities Included in the Report</t>
  </si>
  <si>
    <r>
      <rPr>
        <b/>
        <sz val="11"/>
        <color rgb="FFFF0000"/>
        <rFont val="Calibri"/>
        <family val="2"/>
        <scheme val="minor"/>
      </rPr>
      <t>This field is optional.</t>
    </r>
    <r>
      <rPr>
        <sz val="11"/>
        <color rgb="FFFF0000"/>
        <rFont val="Calibri"/>
        <family val="2"/>
        <scheme val="minor"/>
      </rPr>
      <t xml:space="preserve"> You may enter the name of any </t>
    </r>
    <r>
      <rPr>
        <u/>
        <sz val="11"/>
        <color rgb="FFFF0000"/>
        <rFont val="Calibri"/>
        <family val="2"/>
        <scheme val="minor"/>
      </rPr>
      <t>non-Reporting Entity</t>
    </r>
    <r>
      <rPr>
        <sz val="11"/>
        <color rgb="FFFF0000"/>
        <rFont val="Calibri"/>
        <family val="2"/>
        <scheme val="minor"/>
      </rPr>
      <t xml:space="preserve"> subsidiaries that have their payments disclosed in the report in this field. Reporting Entity subsidiaries included in a consolidated report are entered below.</t>
    </r>
  </si>
  <si>
    <t>Consolidation</t>
  </si>
  <si>
    <t>Does this report include payments made by other Reporting Entities</t>
  </si>
  <si>
    <t>No</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</si>
  <si>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the ESTMA report contains payments that are made by subsidiaries that are </t>
    </r>
    <r>
      <rPr>
        <u/>
        <sz val="11"/>
        <color rgb="FFFF0000"/>
        <rFont val="Calibri"/>
        <family val="2"/>
        <scheme val="minor"/>
      </rPr>
      <t>Reporting Entities in their own right</t>
    </r>
    <r>
      <rPr>
        <sz val="11"/>
        <color rgb="FFFF0000"/>
        <rFont val="Calibri"/>
        <family val="2"/>
        <scheme val="minor"/>
      </rPr>
      <t>. Please review the Act and Technical Reporting Specifications to see if you qualify to use consolidation. Selecting "yes" will open an additional field where subsidiary information can be entered.</t>
    </r>
  </si>
  <si>
    <t>Please enter the names and ESTMA identification Numbers for every Reporting Entity, beyond the Reporting Entity submitting the report, whose payments have been included in this submission.  The names &amp; ESTMA Identification Numbers must separated by comas (e.g. E123456 Sub Reporting Entity 1, E234567 Sub Reporting Entity 2, etc.).</t>
  </si>
  <si>
    <t>Report Information</t>
  </si>
  <si>
    <t>Currency of the Report</t>
  </si>
  <si>
    <t>CAD</t>
  </si>
  <si>
    <r>
      <rPr>
        <b/>
        <sz val="11"/>
        <color rgb="FFFF0000"/>
        <rFont val="Calibri"/>
        <family val="2"/>
        <scheme val="minor"/>
      </rPr>
      <t>Select the currency of the report from the pick list</t>
    </r>
    <r>
      <rPr>
        <sz val="11"/>
        <color rgb="FFFF0000"/>
        <rFont val="Calibri"/>
        <family val="2"/>
        <scheme val="minor"/>
      </rPr>
      <t xml:space="preserve"> (must be in Canadian dollars, or in the currency the Reporting Entity uses in its consolidated financial statements). Reports must only use one type of currency.</t>
    </r>
  </si>
  <si>
    <t>Date Report Submitted</t>
  </si>
  <si>
    <t>Enter the date the report is submitted to NRCan in the format YYYY-MM-DD.</t>
  </si>
  <si>
    <t>Link to the Report</t>
  </si>
  <si>
    <t>Enter the web link to the ESTMA report. The link must lead directly to the report or to a landing page where the ESTMA report is clearly identified. The report must be publicly available online for five years. NRCan must be notified if the link provided is changed or invalid at any point in time.</t>
  </si>
  <si>
    <t>Substitution</t>
  </si>
  <si>
    <t>Is this a Substituted Report</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</si>
  <si>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Select "yes" if this report is being submitted under a substitution determination. A listing of jurisdictions which have substitutable reporting requirements, as well as the process for submitting a substituted report can be found at the following link: www.nrcan.gc.ca/mining-materials/estma/18196.</t>
    </r>
  </si>
  <si>
    <t>Attestation</t>
  </si>
  <si>
    <t>Attestation options:</t>
  </si>
  <si>
    <r>
      <rPr>
        <sz val="11"/>
        <color rgb="FFFF0000"/>
        <rFont val="Calibri"/>
        <family val="2"/>
        <scheme val="minor"/>
      </rPr>
      <t>By Reporting Entity:</t>
    </r>
    <r>
      <rPr>
        <sz val="11"/>
        <color theme="1"/>
        <rFont val="Calibri"/>
        <family val="2"/>
        <scheme val="minor"/>
      </rPr>
      <t xml:space="preserve"> 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t>
    </r>
  </si>
  <si>
    <r>
      <rPr>
        <sz val="11"/>
        <color rgb="FFFF0000"/>
        <rFont val="Calibri"/>
        <family val="2"/>
        <scheme val="minor"/>
      </rPr>
      <t>Through Independent Audit:</t>
    </r>
    <r>
      <rPr>
        <sz val="11"/>
        <color theme="1"/>
        <rFont val="Calibri"/>
        <family val="2"/>
        <scheme val="minor"/>
      </rPr>
      <t xml:space="preserve"> In accordance with the requirements of the ESTMA, and in particular section 9 thereof, I attest that I engaged an independent auditor to undertake an audit of the ESTMA report for the entity(ies) and reporting year  listed above. Such an audit was conducted in accordance with the Technical Reporting Specifications issued by Natural Resources Canada for independent attestation of ESTMA reports.   
The auditor expressed an unmodified opinion, dated</t>
    </r>
    <r>
      <rPr>
        <sz val="11"/>
        <color rgb="FFFF0000"/>
        <rFont val="Calibri"/>
        <family val="2"/>
        <scheme val="minor"/>
      </rPr>
      <t xml:space="preserve"> [ENTER DATE: YYYY-MM-DD]</t>
    </r>
    <r>
      <rPr>
        <sz val="11"/>
        <color theme="1"/>
        <rFont val="Calibri"/>
        <family val="2"/>
        <scheme val="minor"/>
      </rPr>
      <t xml:space="preserve">, on the ESTMA report for the entity(ies) and period listed above.
The independent auditor’s report can be found at </t>
    </r>
    <r>
      <rPr>
        <sz val="11"/>
        <color rgb="FFFF0000"/>
        <rFont val="Calibri"/>
        <family val="2"/>
        <scheme val="minor"/>
      </rPr>
      <t>[INSERT WEBLINK TO AUDIT OPINION POSTED ONLINE – link should be on same page as report link].</t>
    </r>
    <r>
      <rPr>
        <sz val="11"/>
        <color theme="1"/>
        <rFont val="Calibri"/>
        <family val="2"/>
        <scheme val="minor"/>
      </rPr>
      <t xml:space="preserve"> </t>
    </r>
  </si>
  <si>
    <t>Attestation Type Selected</t>
  </si>
  <si>
    <t>By Reporting Entity</t>
  </si>
  <si>
    <r>
      <rPr>
        <b/>
        <sz val="11"/>
        <color rgb="FFFF0000"/>
        <rFont val="Calibri"/>
        <family val="2"/>
        <scheme val="minor"/>
      </rPr>
      <t>Select the cell and click on the arrow</t>
    </r>
    <r>
      <rPr>
        <sz val="11"/>
        <color rgb="FFFF0000"/>
        <rFont val="Calibri"/>
        <family val="2"/>
        <scheme val="minor"/>
      </rPr>
      <t xml:space="preserve"> that appears at the bottom right of the cell. Please note that no modifications can be made to the language of the attestation.</t>
    </r>
  </si>
  <si>
    <t>Full Name of Director or Officer of Reporting Entity:</t>
  </si>
  <si>
    <t>ZIED TEBAIBI</t>
  </si>
  <si>
    <t>Note: A physical signature is not required.</t>
  </si>
  <si>
    <t>Position Title:</t>
  </si>
  <si>
    <t>DIRECTEUR DU SITE</t>
  </si>
  <si>
    <t xml:space="preserve">Attestor must be a Director or an Officer of the Reporting Entity.  </t>
  </si>
  <si>
    <t>Date:</t>
  </si>
  <si>
    <t>Enter date of attestation in YYYY-MM-DD format.</t>
  </si>
  <si>
    <t>Next Steps:</t>
  </si>
  <si>
    <t>1. Right click on the "Data Entry" Tab and select hide to avoid printing the Data Entry page (do not delete the tab). Should you wish to bring the tab back, you can right click on any tab and select unhide, then chose Data Entry.</t>
  </si>
  <si>
    <t>2. Proceed with entering the payment information in the Payments by Payee and Payments by Project tabs.</t>
  </si>
  <si>
    <t>Extractive Sector Transparency Measures Act - Annual Report</t>
  </si>
  <si>
    <t>Reporting Entities May 
Insert Their Brand/Logo here</t>
  </si>
  <si>
    <t>Reporting Entity Name</t>
  </si>
  <si>
    <t>From</t>
  </si>
  <si>
    <t>To:</t>
  </si>
  <si>
    <t>Date submitted</t>
  </si>
  <si>
    <t>Reporting Entity ESTMA Identification Number</t>
  </si>
  <si>
    <r>
      <t xml:space="preserve">Other Subsidiaries Included 
</t>
    </r>
    <r>
      <rPr>
        <sz val="12"/>
        <color theme="1"/>
        <rFont val="Arial Narrow"/>
        <family val="2"/>
      </rPr>
      <t>(optional field)</t>
    </r>
  </si>
  <si>
    <t>Full Name of Director or Officer of Reporting Entity</t>
  </si>
  <si>
    <t>Date</t>
  </si>
  <si>
    <t>Position Title</t>
  </si>
  <si>
    <t>Canada</t>
  </si>
  <si>
    <t>Canada -Alberta</t>
  </si>
  <si>
    <t>USD</t>
  </si>
  <si>
    <t>Canada -British Columbia</t>
  </si>
  <si>
    <t>AED</t>
  </si>
  <si>
    <t>From:</t>
  </si>
  <si>
    <t xml:space="preserve">To: </t>
  </si>
  <si>
    <t>Canada -Manitoba</t>
  </si>
  <si>
    <t>ANG</t>
  </si>
  <si>
    <t>Canada -New Brunswick</t>
  </si>
  <si>
    <t>AUD</t>
  </si>
  <si>
    <t>Canada -Newfoundland and Labrador</t>
  </si>
  <si>
    <t>CDF</t>
  </si>
  <si>
    <t>Subsidiary Reporting Entities (if necessary)</t>
  </si>
  <si>
    <t>Canada -Northwest Territories</t>
  </si>
  <si>
    <t>CHE</t>
  </si>
  <si>
    <t>Payments by Payee</t>
  </si>
  <si>
    <t>Canada -Nova Scotia</t>
  </si>
  <si>
    <t>CHF</t>
  </si>
  <si>
    <t>Country</t>
  </si>
  <si>
    <r>
      <t>Payee Name</t>
    </r>
    <r>
      <rPr>
        <b/>
        <vertAlign val="superscript"/>
        <sz val="11"/>
        <color theme="1"/>
        <rFont val="Arial Narrow"/>
        <family val="2"/>
      </rPr>
      <t>1</t>
    </r>
  </si>
  <si>
    <r>
      <t>Departments, Agency, etc… within Payee that Received Payments</t>
    </r>
    <r>
      <rPr>
        <b/>
        <vertAlign val="superscript"/>
        <sz val="11"/>
        <color theme="1"/>
        <rFont val="Arial Narrow"/>
        <family val="2"/>
      </rPr>
      <t>2</t>
    </r>
  </si>
  <si>
    <t>Taxes</t>
  </si>
  <si>
    <t>Royalties</t>
  </si>
  <si>
    <t>Fees</t>
  </si>
  <si>
    <t>Production Entitlements</t>
  </si>
  <si>
    <t>Bonuses</t>
  </si>
  <si>
    <t>Dividends</t>
  </si>
  <si>
    <t>Infrastructure Improvement Payments</t>
  </si>
  <si>
    <t>Total Amount paid to Payee</t>
  </si>
  <si>
    <r>
      <t>Notes</t>
    </r>
    <r>
      <rPr>
        <b/>
        <vertAlign val="superscript"/>
        <sz val="11"/>
        <color theme="1"/>
        <rFont val="Arial Narrow"/>
        <family val="2"/>
      </rPr>
      <t>34</t>
    </r>
  </si>
  <si>
    <t>Canada -Nunavut</t>
  </si>
  <si>
    <t>CHW</t>
  </si>
  <si>
    <t>Canada -Quebec</t>
  </si>
  <si>
    <t>Canada -Ontario</t>
  </si>
  <si>
    <t>CLF</t>
  </si>
  <si>
    <t>Canada -Prince Edward Island</t>
  </si>
  <si>
    <t>CLP</t>
  </si>
  <si>
    <t>CNY</t>
  </si>
  <si>
    <t>Canada -Saskatchewan</t>
  </si>
  <si>
    <t>COP</t>
  </si>
  <si>
    <t>Canada -Yukon</t>
  </si>
  <si>
    <t>COU</t>
  </si>
  <si>
    <t>Afghanistan</t>
  </si>
  <si>
    <t>CRC</t>
  </si>
  <si>
    <t>Åland Islands</t>
  </si>
  <si>
    <t>CUC</t>
  </si>
  <si>
    <t>Albania</t>
  </si>
  <si>
    <t>CUP</t>
  </si>
  <si>
    <t>Algeria</t>
  </si>
  <si>
    <t>CVE</t>
  </si>
  <si>
    <t>American Samoa</t>
  </si>
  <si>
    <t>CZK</t>
  </si>
  <si>
    <t>Andorra</t>
  </si>
  <si>
    <t>DJF</t>
  </si>
  <si>
    <t>Angola</t>
  </si>
  <si>
    <t>DKK</t>
  </si>
  <si>
    <t>Anguilla</t>
  </si>
  <si>
    <t>DOP</t>
  </si>
  <si>
    <t>Antarctica</t>
  </si>
  <si>
    <t>EGP</t>
  </si>
  <si>
    <t>Antigua and Barbuda</t>
  </si>
  <si>
    <t>ERN</t>
  </si>
  <si>
    <t>Argentina</t>
  </si>
  <si>
    <t>ETB</t>
  </si>
  <si>
    <t>Armenia</t>
  </si>
  <si>
    <t>EUR</t>
  </si>
  <si>
    <t>Aruba</t>
  </si>
  <si>
    <t>FJD</t>
  </si>
  <si>
    <t>Australia</t>
  </si>
  <si>
    <t>FKP</t>
  </si>
  <si>
    <t>Austria</t>
  </si>
  <si>
    <t>GBP</t>
  </si>
  <si>
    <t>Azerbaijan</t>
  </si>
  <si>
    <t>GEL</t>
  </si>
  <si>
    <t>Bahamas</t>
  </si>
  <si>
    <t>GHS</t>
  </si>
  <si>
    <t>Bahrain</t>
  </si>
  <si>
    <t>GIP</t>
  </si>
  <si>
    <t>Bangladesh</t>
  </si>
  <si>
    <t>GMD</t>
  </si>
  <si>
    <t>Barbados</t>
  </si>
  <si>
    <t>GNF</t>
  </si>
  <si>
    <t>Belarus</t>
  </si>
  <si>
    <t>GTQ</t>
  </si>
  <si>
    <t>Belgium</t>
  </si>
  <si>
    <t>GYD</t>
  </si>
  <si>
    <t>Belize</t>
  </si>
  <si>
    <t>Additional Notes:</t>
  </si>
  <si>
    <t>Benin</t>
  </si>
  <si>
    <t>HNL</t>
  </si>
  <si>
    <t>Bermuda</t>
  </si>
  <si>
    <t>HRK</t>
  </si>
  <si>
    <r>
      <rPr>
        <vertAlign val="superscript"/>
        <sz val="10"/>
        <color theme="1"/>
        <rFont val="Arial Narrow"/>
        <family val="2"/>
      </rPr>
      <t xml:space="preserve">2 </t>
    </r>
    <r>
      <rPr>
        <sz val="10"/>
        <color theme="1"/>
        <rFont val="Arial Narrow"/>
        <family val="2"/>
      </rPr>
      <t>Optional field.</t>
    </r>
  </si>
  <si>
    <t>Bhutan</t>
  </si>
  <si>
    <t>HTG</t>
  </si>
  <si>
    <r>
      <rPr>
        <vertAlign val="superscript"/>
        <sz val="10"/>
        <color theme="1"/>
        <rFont val="Arial Narrow"/>
        <family val="2"/>
      </rPr>
      <t xml:space="preserve">3 </t>
    </r>
    <r>
      <rPr>
        <sz val="10"/>
        <color theme="1"/>
        <rFont val="Arial Narrow"/>
        <family val="2"/>
      </rPr>
      <t>When payments are made in-kind, the notes field must highlight which payment includes in-kind contributions and the method for calculating the value of the payment.</t>
    </r>
  </si>
  <si>
    <t>Bolivia, Plurinational State of</t>
  </si>
  <si>
    <t>HUF</t>
  </si>
  <si>
    <r>
      <rPr>
        <vertAlign val="superscript"/>
        <sz val="10"/>
        <color theme="1"/>
        <rFont val="Arial Narrow"/>
        <family val="2"/>
      </rPr>
      <t xml:space="preserve">4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</si>
  <si>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Bonaire, Sint Eustatius and Saba</t>
  </si>
  <si>
    <t>IDR</t>
  </si>
  <si>
    <t>Bosnia and Herzegovina</t>
  </si>
  <si>
    <t>ILS</t>
  </si>
  <si>
    <t>Botswana</t>
  </si>
  <si>
    <t>INR</t>
  </si>
  <si>
    <t>Bouvet Island</t>
  </si>
  <si>
    <t>IQD</t>
  </si>
  <si>
    <t>Brazil</t>
  </si>
  <si>
    <t>IRR</t>
  </si>
  <si>
    <t>British Indian Ocean Territory</t>
  </si>
  <si>
    <t>ISK</t>
  </si>
  <si>
    <t>Brunei Darussalam</t>
  </si>
  <si>
    <t>JMD</t>
  </si>
  <si>
    <t>Bulgaria</t>
  </si>
  <si>
    <t>JOD</t>
  </si>
  <si>
    <t>Burkina Faso</t>
  </si>
  <si>
    <t>JPY</t>
  </si>
  <si>
    <t>Burundi</t>
  </si>
  <si>
    <t>KES</t>
  </si>
  <si>
    <t>Cabo Verde</t>
  </si>
  <si>
    <t>KGS</t>
  </si>
  <si>
    <t>Cambodia</t>
  </si>
  <si>
    <t>KHR</t>
  </si>
  <si>
    <t>Cameroon</t>
  </si>
  <si>
    <t>KMF</t>
  </si>
  <si>
    <t>Cayman Islands</t>
  </si>
  <si>
    <t>KPW</t>
  </si>
  <si>
    <t>Central African Republic</t>
  </si>
  <si>
    <t>KRW</t>
  </si>
  <si>
    <t>Chad</t>
  </si>
  <si>
    <t>KWD</t>
  </si>
  <si>
    <t>Chile</t>
  </si>
  <si>
    <t>KYD</t>
  </si>
  <si>
    <t>China</t>
  </si>
  <si>
    <t>KZT</t>
  </si>
  <si>
    <t>Christmas Island</t>
  </si>
  <si>
    <t>LAK</t>
  </si>
  <si>
    <t>Cocos (Keeling) Islands</t>
  </si>
  <si>
    <t>LBP</t>
  </si>
  <si>
    <t>Colombia</t>
  </si>
  <si>
    <t>LKR</t>
  </si>
  <si>
    <t>Comoros</t>
  </si>
  <si>
    <t>LRD</t>
  </si>
  <si>
    <t>Congo</t>
  </si>
  <si>
    <t>LSL</t>
  </si>
  <si>
    <t>Congo, the Democratic Republic of the</t>
  </si>
  <si>
    <t>LYD</t>
  </si>
  <si>
    <t>Cook Islands</t>
  </si>
  <si>
    <t>MAD</t>
  </si>
  <si>
    <t>Costa Rica</t>
  </si>
  <si>
    <t>MDL</t>
  </si>
  <si>
    <t>Côte d'Ivoire</t>
  </si>
  <si>
    <t>MGA</t>
  </si>
  <si>
    <t>Croatia</t>
  </si>
  <si>
    <t>MKD</t>
  </si>
  <si>
    <t>Cuba</t>
  </si>
  <si>
    <t>MMK</t>
  </si>
  <si>
    <t>Curaçao</t>
  </si>
  <si>
    <t>MNT</t>
  </si>
  <si>
    <t>Cyprus</t>
  </si>
  <si>
    <t>MOP</t>
  </si>
  <si>
    <t>Czechia</t>
  </si>
  <si>
    <t>MRO</t>
  </si>
  <si>
    <t>Denmark</t>
  </si>
  <si>
    <t>MUR</t>
  </si>
  <si>
    <t>Djibouti</t>
  </si>
  <si>
    <t>MVR</t>
  </si>
  <si>
    <t>Dominica</t>
  </si>
  <si>
    <t>MWK</t>
  </si>
  <si>
    <t>Dominican Republic</t>
  </si>
  <si>
    <t>MXN</t>
  </si>
  <si>
    <t>Ecuador</t>
  </si>
  <si>
    <t>MXV</t>
  </si>
  <si>
    <t>Egypt</t>
  </si>
  <si>
    <t>MYR</t>
  </si>
  <si>
    <t>El Salvador</t>
  </si>
  <si>
    <t>MZN</t>
  </si>
  <si>
    <t>Equatorial Guinea</t>
  </si>
  <si>
    <t>NAD</t>
  </si>
  <si>
    <t>Eritrea</t>
  </si>
  <si>
    <t>NGN</t>
  </si>
  <si>
    <t>Estonia</t>
  </si>
  <si>
    <t>NIO</t>
  </si>
  <si>
    <t>Ethiopia</t>
  </si>
  <si>
    <t>NOK</t>
  </si>
  <si>
    <t>Falkland Islands (Malvinas)</t>
  </si>
  <si>
    <t>NPR</t>
  </si>
  <si>
    <t>Faroe Islands</t>
  </si>
  <si>
    <t>NZD</t>
  </si>
  <si>
    <t>Fiji</t>
  </si>
  <si>
    <t>OMR</t>
  </si>
  <si>
    <t>Finland</t>
  </si>
  <si>
    <t>PAB</t>
  </si>
  <si>
    <t>France</t>
  </si>
  <si>
    <t>PEN</t>
  </si>
  <si>
    <t>French Guiana</t>
  </si>
  <si>
    <t>PGK</t>
  </si>
  <si>
    <t>French Polynesia</t>
  </si>
  <si>
    <t>PHP</t>
  </si>
  <si>
    <t>French Southern Territories</t>
  </si>
  <si>
    <t>PKR</t>
  </si>
  <si>
    <t>Gabon</t>
  </si>
  <si>
    <t>PLN</t>
  </si>
  <si>
    <t>Gambia</t>
  </si>
  <si>
    <t>PYG</t>
  </si>
  <si>
    <t>Georgia</t>
  </si>
  <si>
    <t>QAR</t>
  </si>
  <si>
    <t>Germany</t>
  </si>
  <si>
    <t>RON</t>
  </si>
  <si>
    <t>Ghana</t>
  </si>
  <si>
    <t>RSD</t>
  </si>
  <si>
    <t>Gibraltar</t>
  </si>
  <si>
    <t>RUB</t>
  </si>
  <si>
    <t>Greece</t>
  </si>
  <si>
    <t>RWF</t>
  </si>
  <si>
    <t>Greenland</t>
  </si>
  <si>
    <t>SAR</t>
  </si>
  <si>
    <t>Grenada</t>
  </si>
  <si>
    <t>SBD</t>
  </si>
  <si>
    <t>Guadeloupe</t>
  </si>
  <si>
    <t>SCR</t>
  </si>
  <si>
    <t>Guam</t>
  </si>
  <si>
    <t>SDG</t>
  </si>
  <si>
    <t>Guatemala</t>
  </si>
  <si>
    <t>SEK</t>
  </si>
  <si>
    <t>Guernsey</t>
  </si>
  <si>
    <t>SGD</t>
  </si>
  <si>
    <t>Guinea</t>
  </si>
  <si>
    <t>SHP</t>
  </si>
  <si>
    <t>Guinea-Bissau</t>
  </si>
  <si>
    <t>SLL</t>
  </si>
  <si>
    <t>Guyana</t>
  </si>
  <si>
    <t>SOS</t>
  </si>
  <si>
    <t>Haiti</t>
  </si>
  <si>
    <t>SRD</t>
  </si>
  <si>
    <t>Heard Island and McDonald Islands</t>
  </si>
  <si>
    <t>SSP</t>
  </si>
  <si>
    <t>Holy See</t>
  </si>
  <si>
    <t>STD</t>
  </si>
  <si>
    <t>Honduras</t>
  </si>
  <si>
    <t>SVC</t>
  </si>
  <si>
    <t>Hong Kong</t>
  </si>
  <si>
    <t>SYP</t>
  </si>
  <si>
    <t>Hungary</t>
  </si>
  <si>
    <t>SZL</t>
  </si>
  <si>
    <t>Iceland</t>
  </si>
  <si>
    <t>THB</t>
  </si>
  <si>
    <t>India</t>
  </si>
  <si>
    <t>TJS</t>
  </si>
  <si>
    <t>Indonesia</t>
  </si>
  <si>
    <t>TMT</t>
  </si>
  <si>
    <t>Iran, Islamic Republic of</t>
  </si>
  <si>
    <t>TND</t>
  </si>
  <si>
    <t>Iraq</t>
  </si>
  <si>
    <t>TOP</t>
  </si>
  <si>
    <t>Ireland</t>
  </si>
  <si>
    <t>TRY</t>
  </si>
  <si>
    <t>Isle of Man</t>
  </si>
  <si>
    <t>TTD</t>
  </si>
  <si>
    <t>Israel</t>
  </si>
  <si>
    <t>TWD</t>
  </si>
  <si>
    <t>Italy</t>
  </si>
  <si>
    <t>TZS</t>
  </si>
  <si>
    <t>Jamaica</t>
  </si>
  <si>
    <t>UAH</t>
  </si>
  <si>
    <t>Japan</t>
  </si>
  <si>
    <t>UGX</t>
  </si>
  <si>
    <t>Jersey</t>
  </si>
  <si>
    <t>USN</t>
  </si>
  <si>
    <t>Jordan</t>
  </si>
  <si>
    <t>UYI</t>
  </si>
  <si>
    <t>Kazakhstan</t>
  </si>
  <si>
    <t>UYU</t>
  </si>
  <si>
    <t>Kenya</t>
  </si>
  <si>
    <t>UZS</t>
  </si>
  <si>
    <t>Kiribati</t>
  </si>
  <si>
    <t>VEF</t>
  </si>
  <si>
    <t>Korea, Democratic People's Republic of</t>
  </si>
  <si>
    <t>VND</t>
  </si>
  <si>
    <t>Korea, Republic of</t>
  </si>
  <si>
    <t>VUV</t>
  </si>
  <si>
    <t>Kuwait</t>
  </si>
  <si>
    <t>WST</t>
  </si>
  <si>
    <t>Kyrgyzstan</t>
  </si>
  <si>
    <t>XAF</t>
  </si>
  <si>
    <t>Lao People's Democratic Republic</t>
  </si>
  <si>
    <t>XAG</t>
  </si>
  <si>
    <t>Latvia</t>
  </si>
  <si>
    <t>XAU</t>
  </si>
  <si>
    <t>Lebanon</t>
  </si>
  <si>
    <t>XBA</t>
  </si>
  <si>
    <t>Lesotho</t>
  </si>
  <si>
    <t>XBB</t>
  </si>
  <si>
    <t>Liberia</t>
  </si>
  <si>
    <t>XBC</t>
  </si>
  <si>
    <t>Libya</t>
  </si>
  <si>
    <t>XBD</t>
  </si>
  <si>
    <t>Liechtenstein</t>
  </si>
  <si>
    <t>XCD</t>
  </si>
  <si>
    <t>Lithuania</t>
  </si>
  <si>
    <t>XDR</t>
  </si>
  <si>
    <t>Luxembourg</t>
  </si>
  <si>
    <t>XOF</t>
  </si>
  <si>
    <t>Macao</t>
  </si>
  <si>
    <t>XPD</t>
  </si>
  <si>
    <t>Macedonia, the former Yugoslav Republic of</t>
  </si>
  <si>
    <t>XPF</t>
  </si>
  <si>
    <t>Madagascar</t>
  </si>
  <si>
    <t>XPT</t>
  </si>
  <si>
    <t>Malawi</t>
  </si>
  <si>
    <t>XSU</t>
  </si>
  <si>
    <t>Malaysia</t>
  </si>
  <si>
    <t>XTS</t>
  </si>
  <si>
    <t>Maldives</t>
  </si>
  <si>
    <t>XUA</t>
  </si>
  <si>
    <t>Mali</t>
  </si>
  <si>
    <t>XXX</t>
  </si>
  <si>
    <t>Malta</t>
  </si>
  <si>
    <t>YER</t>
  </si>
  <si>
    <t>Marshall Islands</t>
  </si>
  <si>
    <t>ZAR</t>
  </si>
  <si>
    <t>Martinique</t>
  </si>
  <si>
    <t>ZMW</t>
  </si>
  <si>
    <t>Mauritania</t>
  </si>
  <si>
    <t>ZWL</t>
  </si>
  <si>
    <t>Mauritius</t>
  </si>
  <si>
    <t>Mayotte</t>
  </si>
  <si>
    <t>Mexico</t>
  </si>
  <si>
    <t>Micronesia, Federated States of</t>
  </si>
  <si>
    <t>Moldova, Republic of</t>
  </si>
  <si>
    <t>Monaco</t>
  </si>
  <si>
    <t>Mongolia</t>
  </si>
  <si>
    <t>Montenegro</t>
  </si>
  <si>
    <t>Montserrat</t>
  </si>
  <si>
    <t>Morocco</t>
  </si>
  <si>
    <t>Mozambique</t>
  </si>
  <si>
    <t>Myanmar</t>
  </si>
  <si>
    <t>Namibia</t>
  </si>
  <si>
    <t>Nauru</t>
  </si>
  <si>
    <t>Nepal</t>
  </si>
  <si>
    <t>Netherlands</t>
  </si>
  <si>
    <t>New Caledonia</t>
  </si>
  <si>
    <t>New Zealand</t>
  </si>
  <si>
    <t>Nicaragua</t>
  </si>
  <si>
    <t>Niger</t>
  </si>
  <si>
    <t>Nigeria</t>
  </si>
  <si>
    <t>Niue</t>
  </si>
  <si>
    <t>Norfolk Island</t>
  </si>
  <si>
    <t>Northern Mariana Islands</t>
  </si>
  <si>
    <t>Norway</t>
  </si>
  <si>
    <t>Oman</t>
  </si>
  <si>
    <t>Pakistan</t>
  </si>
  <si>
    <t>Palau</t>
  </si>
  <si>
    <t>Palestine, State of</t>
  </si>
  <si>
    <t>Panama</t>
  </si>
  <si>
    <t>Papua New Guinea</t>
  </si>
  <si>
    <t>Paraguay</t>
  </si>
  <si>
    <t>Peru</t>
  </si>
  <si>
    <t>Philippines</t>
  </si>
  <si>
    <t>Pitcairn</t>
  </si>
  <si>
    <t>Poland</t>
  </si>
  <si>
    <t>Portugal</t>
  </si>
  <si>
    <t>Puerto Rico</t>
  </si>
  <si>
    <t>Qatar</t>
  </si>
  <si>
    <t>Réunion</t>
  </si>
  <si>
    <t>Romania</t>
  </si>
  <si>
    <t>Russian Federation</t>
  </si>
  <si>
    <t>Rwanda</t>
  </si>
  <si>
    <t>Saint Barthélemy</t>
  </si>
  <si>
    <t>Saint Helena, Ascension and Tristan da Cunha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</si>
  <si>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</si>
  <si>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</si>
  <si>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</si>
  <si>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</si>
  <si>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</si>
  <si>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</si>
  <si>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</si>
  <si>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</si>
  <si>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</si>
  <si>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</si>
  <si>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</si>
  <si>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</si>
  <si>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</si>
  <si>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Singapore</t>
  </si>
  <si>
    <t>Sint Maarten (Dutch part)</t>
  </si>
  <si>
    <t>Slovakia</t>
  </si>
  <si>
    <t>Slovenia</t>
  </si>
  <si>
    <t>Solomon Islands</t>
  </si>
  <si>
    <t>Somalia</t>
  </si>
  <si>
    <t>South Africa</t>
  </si>
  <si>
    <t>South Georgia and the South Sandwich Islands</t>
  </si>
  <si>
    <t>South Sudan</t>
  </si>
  <si>
    <t>Spain</t>
  </si>
  <si>
    <t>Sri Lanka</t>
  </si>
  <si>
    <t>Sudan</t>
  </si>
  <si>
    <t>Suriname</t>
  </si>
  <si>
    <t>Svalbard and Jan Mayen</t>
  </si>
  <si>
    <t>Swaziland</t>
  </si>
  <si>
    <t>Sweden</t>
  </si>
  <si>
    <t>Switzerland</t>
  </si>
  <si>
    <t>Syrian Arab Republic</t>
  </si>
  <si>
    <t>Taiwan, Province of China</t>
  </si>
  <si>
    <t>Tajikistan</t>
  </si>
  <si>
    <t>Tanzania, United Republic of</t>
  </si>
  <si>
    <t>Thailand</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</si>
  <si>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</si>
  <si>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</si>
  <si>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</si>
  <si>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</si>
  <si>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</si>
  <si>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</si>
  <si>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</si>
  <si>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</si>
  <si>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</si>
  <si>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</si>
  <si>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</si>
  <si>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</si>
  <si>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</si>
  <si>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</si>
  <si>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Minor Outlying Islands</t>
  </si>
  <si>
    <t>United States of America</t>
  </si>
  <si>
    <t>Uruguay</t>
  </si>
  <si>
    <t>Uzbekistan</t>
  </si>
  <si>
    <t>Vanuatu</t>
  </si>
  <si>
    <t>Venezuela, Bolivarian Republic of</t>
  </si>
  <si>
    <t>Viet Nam</t>
  </si>
  <si>
    <t>Virgin Islands, British</t>
  </si>
  <si>
    <t>Virgin Islands, U.S.</t>
  </si>
  <si>
    <t>Wallis and Futuna</t>
  </si>
  <si>
    <t>Western Sahara</t>
  </si>
  <si>
    <t>Yemen</t>
  </si>
  <si>
    <t>Zambia</t>
  </si>
  <si>
    <t>Zimbabwe</t>
  </si>
  <si>
    <t>Payments by Project</t>
  </si>
  <si>
    <r>
      <t>Project Name</t>
    </r>
    <r>
      <rPr>
        <b/>
        <vertAlign val="superscript"/>
        <sz val="11"/>
        <color theme="1"/>
        <rFont val="Arial Narrow"/>
        <family val="2"/>
      </rPr>
      <t>1</t>
    </r>
  </si>
  <si>
    <t>Total Amount paid by Project</t>
  </si>
  <si>
    <r>
      <t>Notes</t>
    </r>
    <r>
      <rPr>
        <b/>
        <vertAlign val="superscript"/>
        <sz val="11"/>
        <color theme="1"/>
        <rFont val="Arial Narrow"/>
        <family val="2"/>
      </rPr>
      <t>23</t>
    </r>
  </si>
  <si>
    <t>BreakWater Ressources Operation</t>
  </si>
  <si>
    <r>
      <t>Additional Notes</t>
    </r>
    <r>
      <rPr>
        <b/>
        <vertAlign val="superscript"/>
        <sz val="12"/>
        <color theme="1"/>
        <rFont val="Arial Narrow"/>
        <family val="2"/>
      </rPr>
      <t>3</t>
    </r>
    <r>
      <rPr>
        <b/>
        <sz val="12"/>
        <color theme="1"/>
        <rFont val="Arial Narrow"/>
        <family val="2"/>
      </rPr>
      <t>:</t>
    </r>
  </si>
  <si>
    <r>
      <rPr>
        <vertAlign val="superscript"/>
        <sz val="10"/>
        <color theme="1"/>
        <rFont val="Arial Narrow"/>
        <family val="2"/>
      </rPr>
      <t xml:space="preserve">1 </t>
    </r>
    <r>
      <rPr>
        <sz val="10"/>
        <color theme="1"/>
        <rFont val="Arial Narrow"/>
        <family val="2"/>
      </rPr>
      <t>Enter the project that the payment is attributed to. Some payments may not be attributable to a specific project, and do not need to be disclosed in the "Payments by Project" table.</t>
    </r>
  </si>
  <si>
    <r>
      <rPr>
        <vertAlign val="superscript"/>
        <sz val="10"/>
        <color theme="1"/>
        <rFont val="Arial Narrow"/>
        <family val="2"/>
      </rPr>
      <t xml:space="preserve">2 </t>
    </r>
    <r>
      <rPr>
        <sz val="10"/>
        <color theme="1"/>
        <rFont val="Arial Narrow"/>
        <family val="2"/>
      </rPr>
      <t>When payments are made in-kind, the notes field must highlight which payment includes in-kind contributions and the method for calculating the value of the payment.</t>
    </r>
  </si>
  <si>
    <r>
      <rPr>
        <vertAlign val="superscript"/>
        <sz val="10"/>
        <color theme="1"/>
        <rFont val="Arial Narrow"/>
        <family val="2"/>
      </rPr>
      <t xml:space="preserve">3 </t>
    </r>
    <r>
      <rPr>
        <sz val="10"/>
        <color theme="1"/>
        <rFont val="Arial Narrow"/>
        <family val="2"/>
      </rPr>
      <t>Any payments made in currencies other than the report currency must be identified. The Reporting Entity may use the "Additional Notes" row or the "Notes" column to identify any payments that are converted, along with the exchange rate and primary method used for currency conversions.</t>
    </r>
  </si>
  <si>
    <t>Breakwater Resources LTD</t>
  </si>
  <si>
    <t>E448565</t>
  </si>
  <si>
    <t>Revenu Québec</t>
  </si>
  <si>
    <t>Receveur General du Canada</t>
  </si>
  <si>
    <t>Impôt</t>
  </si>
  <si>
    <t>NR4</t>
  </si>
  <si>
    <t>Gouvernement du Quebec</t>
  </si>
  <si>
    <t>Gouvernement du Canada</t>
  </si>
  <si>
    <r>
      <rPr>
        <vertAlign val="superscript"/>
        <sz val="10"/>
        <color theme="1"/>
        <rFont val="Arial Narrow"/>
        <family val="2"/>
      </rPr>
      <t xml:space="preserve">1 </t>
    </r>
    <r>
      <rPr>
        <sz val="10"/>
        <color theme="1"/>
        <rFont val="Arial Narrow"/>
        <family val="2"/>
      </rPr>
      <t xml:space="preserve">Enter the proper name of the Payee receiving the money (i.e. the municipality of x,+A39 the province of y, national government of z). </t>
    </r>
  </si>
  <si>
    <t>La période de déclaration abrégé du 01-01-20XX au 30-09-20XX est du au fait que nous avons changer notre période financière comptable qui était avant du 01-01-XXXX au 31-12-XXXX et maintenant avont changé la période comptable du début 01-10-XXXX au 30-09-XXXX de l'année suivante.</t>
  </si>
  <si>
    <t>https://www.rncan.gc.ca/nos-ressources-naturelles/mines-materiaux/lmtse/rapports-lmtse/24284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</si>
</sst>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 #,##0.00_)\ &quot;$&quot;_ ;_ * \(#,##0.00\)\ &quot;$&quot;_ ;_ * &quot;-&quot;??_)\ &quot;$&quot;_ ;_ @_ "/>
    <numFmt numFmtId="164" formatCode="&quot;$&quot;#,##0;\-&quot;$&quot;#,##0"/>
    <numFmt numFmtId="165" formatCode="_-* #,##0.00_-;\-* #,##0.00_-;_-* &quot;-&quot;??_-;_-@_-"/>
    <numFmt numFmtId="166" formatCode="&quot;$&quot;#,##0.00"/>
    <numFmt numFmtId="167" formatCode="_-* #,##0_-;\-* #,##0_-;_-* &quot;-&quot;??_-;_-@_-"/>
    <numFmt numFmtId="168" formatCode="#,##0.00\ _$"/>
    <numFmt numFmtId="169" formatCode="_ * #,##0.00_)\ _$_ ;_ * \(#,##0.00\)\ _$_ ;_ * &quot;-&quot;??_)\ _$_ ;_ @_ "/>
  </numFmts>
  <fonts count="55" x14ac:knownFonts="1">
    <font>
      <sz val="11"/>
      <color theme="1"/>
      <name val="Calibri"/>
      <family val="2"/>
      <scheme val="minor"/>
    </font>
    <font>
      <b/>
      <sz val="16"/>
      <color theme="1"/>
      <name val="Arial Narrow"/>
      <family val="2"/>
    </font>
    <font>
      <b/>
      <sz val="12"/>
      <color theme="1"/>
      <name val="Arial Narrow"/>
      <family val="2"/>
    </font>
    <font>
      <i/>
      <sz val="10"/>
      <color theme="1"/>
      <name val="Arial Narrow"/>
      <family val="2"/>
    </font>
    <font>
      <sz val="10"/>
      <color theme="1"/>
      <name val="Arial Narrow"/>
      <family val="2"/>
    </font>
    <font>
      <b/>
      <sz val="11"/>
      <color theme="1"/>
      <name val="Arial Narrow"/>
      <family val="2"/>
    </font>
    <font>
      <sz val="11"/>
      <color theme="1"/>
      <name val="Calibri"/>
      <family val="2"/>
      <scheme val="minor"/>
    </font>
    <font>
      <sz val="11"/>
      <color rgb="FFFF0000"/>
      <name val="Calibri"/>
      <family val="2"/>
      <scheme val="minor"/>
    </font>
    <font>
      <b/>
      <sz val="20"/>
      <color theme="0"/>
      <name val="Arial Narrow"/>
      <family val="2"/>
    </font>
    <font>
      <b/>
      <sz val="20"/>
      <color theme="0"/>
      <name val="Calibri"/>
      <family val="2"/>
      <scheme val="minor"/>
    </font>
    <font>
      <sz val="11"/>
      <color rgb="FFFF0000"/>
      <name val="Arial Narrow"/>
      <family val="2"/>
    </font>
    <font>
      <b/>
      <vertAlign val="superscript"/>
      <sz val="11"/>
      <color theme="1"/>
      <name val="Arial Narrow"/>
      <family val="2"/>
    </font>
    <font>
      <vertAlign val="superscript"/>
      <sz val="10"/>
      <color theme="1"/>
      <name val="Arial Narrow"/>
      <family val="2"/>
    </font>
    <font>
      <b/>
      <sz val="12"/>
      <name val="Arial Narrow"/>
      <family val="2"/>
    </font>
    <font>
      <b/>
      <sz val="11"/>
      <name val="Calibri"/>
      <family val="2"/>
      <scheme val="minor"/>
    </font>
    <font>
      <sz val="11"/>
      <name val="Calibri"/>
      <family val="2"/>
      <scheme val="minor"/>
    </font>
    <font>
      <b/>
      <sz val="11"/>
      <color theme="1"/>
      <name val="Calibri"/>
      <family val="2"/>
      <scheme val="minor"/>
    </font>
    <font>
      <sz val="20"/>
      <color theme="1"/>
      <name val="Calibri"/>
      <family val="2"/>
      <scheme val="minor"/>
    </font>
    <font>
      <b/>
      <sz val="13"/>
      <color theme="1"/>
      <name val="Calibri"/>
      <family val="2"/>
      <scheme val="minor"/>
    </font>
    <font>
      <b/>
      <sz val="11"/>
      <color rgb="FF000000"/>
      <name val="Arial Narrow"/>
      <family val="2"/>
    </font>
    <font>
      <sz val="11"/>
      <color theme="0"/>
      <name val="Calibri"/>
      <family val="2"/>
      <scheme val="minor"/>
    </font>
    <font>
      <u/>
      <sz val="11"/>
      <color theme="10"/>
      <name val="Calibri"/>
      <family val="2"/>
      <scheme val="minor"/>
    </font>
    <font>
      <sz val="12"/>
      <color theme="1"/>
      <name val="Arial Narrow"/>
      <family val="2"/>
    </font>
    <font>
      <i/>
      <sz val="10"/>
      <name val="Arial Narrow"/>
      <family val="2"/>
    </font>
    <font>
      <sz val="10"/>
      <name val="Calibri"/>
      <family val="2"/>
      <scheme val="minor"/>
    </font>
    <font>
      <i/>
      <sz val="11"/>
      <name val="Arial Narrow"/>
      <family val="2"/>
    </font>
    <font>
      <b/>
      <sz val="11"/>
      <name val="Arial Narrow"/>
      <family val="2"/>
    </font>
    <font>
      <sz val="10"/>
      <color theme="1"/>
      <name val="Arial"/>
      <family val="2"/>
    </font>
    <font>
      <i/>
      <sz val="11"/>
      <color rgb="FFFF0000"/>
      <name val="Calibri"/>
      <family val="2"/>
      <scheme val="minor"/>
    </font>
    <font>
      <i/>
      <u/>
      <sz val="11"/>
      <color rgb="FFFF0000"/>
      <name val="Calibri"/>
      <family val="2"/>
      <scheme val="minor"/>
    </font>
    <font>
      <u/>
      <sz val="11"/>
      <color rgb="FFFF0000"/>
      <name val="Calibri"/>
      <family val="2"/>
      <scheme val="minor"/>
    </font>
    <font>
      <b/>
      <sz val="12"/>
      <color rgb="FFFF0000"/>
      <name val="Calibri"/>
      <family val="2"/>
      <scheme val="minor"/>
    </font>
    <font>
      <b/>
      <sz val="11"/>
      <color rgb="FFFF0000"/>
      <name val="Calibri"/>
      <family val="2"/>
      <scheme val="minor"/>
    </font>
    <font>
      <b/>
      <vertAlign val="superscript"/>
      <sz val="12"/>
      <color theme="1"/>
      <name val="Arial Narrow"/>
      <family val="2"/>
    </font>
    <font>
      <sz val="10"/>
      <name val="Arial Narrow"/>
      <family val="2"/>
    </font>
    <font>
      <sz val="11"/>
      <name val="Arial Narrow"/>
      <family val="2"/>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0"/>
      <name val="Arial"/>
      <family val="2"/>
    </font>
    <font>
      <sz val="18"/>
      <color theme="3"/>
      <name val="Cambria"/>
      <family val="2"/>
      <scheme val="major"/>
    </font>
    <font>
      <b/>
      <sz val="11"/>
      <color rgb="FF0070C0"/>
      <name val="Times New Roman"/>
      <family val="1"/>
    </font>
    <font>
      <b/>
      <sz val="10"/>
      <name val="Arial"/>
      <family val="2"/>
    </font>
    <font>
      <sz val="8"/>
      <color rgb="FF000000"/>
      <name val="Tahoma"/>
      <family val="2"/>
    </font>
    <font>
      <sz val="11"/>
      <color rgb="FF201F1E"/>
      <name val="Calibri"/>
      <family val="2"/>
      <scheme val="minor"/>
    </font>
    <font>
      <sz val="16"/>
      <color theme="1"/>
      <name val="Arial Narrow"/>
      <family val="2"/>
    </font>
  </fonts>
  <fills count="33">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medium">
        <color indexed="64"/>
      </left>
      <right style="thin">
        <color theme="0"/>
      </right>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right style="medium">
        <color indexed="64"/>
      </right>
      <top/>
      <bottom style="medium">
        <color indexed="64"/>
      </bottom>
      <diagonal/>
    </border>
    <border>
      <left style="medium">
        <color indexed="64"/>
      </left>
      <right/>
      <top/>
      <bottom style="thin">
        <color theme="0"/>
      </bottom>
      <diagonal/>
    </border>
    <border>
      <left/>
      <right/>
      <top/>
      <bottom style="thin">
        <color theme="0"/>
      </bottom>
      <diagonal/>
    </border>
    <border>
      <left/>
      <right style="medium">
        <color indexed="64"/>
      </right>
      <top/>
      <bottom style="thin">
        <color theme="0"/>
      </bottom>
      <diagonal/>
    </border>
    <border>
      <left style="thin">
        <color theme="0"/>
      </left>
      <right style="thin">
        <color theme="0"/>
      </right>
      <top style="thin">
        <color theme="0"/>
      </top>
      <bottom/>
      <diagonal/>
    </border>
    <border>
      <left style="thin">
        <color theme="0"/>
      </left>
      <right style="medium">
        <color indexed="64"/>
      </right>
      <top style="thin">
        <color theme="0"/>
      </top>
      <bottom/>
      <diagonal/>
    </border>
    <border>
      <left/>
      <right/>
      <top style="thin">
        <color theme="0"/>
      </top>
      <bottom style="medium">
        <color indexed="64"/>
      </bottom>
      <diagonal/>
    </border>
    <border>
      <left/>
      <right style="medium">
        <color indexed="64"/>
      </right>
      <top style="thin">
        <color theme="0"/>
      </top>
      <bottom style="medium">
        <color indexed="64"/>
      </bottom>
      <diagonal/>
    </border>
    <border>
      <left style="medium">
        <color indexed="64"/>
      </left>
      <right style="thin">
        <color theme="0"/>
      </right>
      <top style="thin">
        <color theme="0"/>
      </top>
      <bottom/>
      <diagonal/>
    </border>
    <border>
      <left style="thin">
        <color theme="0"/>
      </left>
      <right style="medium">
        <color indexed="64"/>
      </right>
      <top style="thin">
        <color theme="0"/>
      </top>
      <bottom style="medium">
        <color indexed="64"/>
      </bottom>
      <diagonal/>
    </border>
    <border>
      <left style="medium">
        <color indexed="64"/>
      </left>
      <right/>
      <top style="thin">
        <color theme="0"/>
      </top>
      <bottom style="medium">
        <color indexed="64"/>
      </bottom>
      <diagonal/>
    </border>
    <border>
      <left style="thin">
        <color theme="0"/>
      </left>
      <right/>
      <top style="thin">
        <color theme="0"/>
      </top>
      <bottom style="medium">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indexed="64"/>
      </left>
      <right style="thin">
        <color indexed="64"/>
      </right>
      <top style="thin">
        <color theme="0"/>
      </top>
      <bottom/>
      <diagonal/>
    </border>
    <border>
      <left style="thin">
        <color indexed="64"/>
      </left>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medium">
        <color indexed="64"/>
      </left>
      <right style="thin">
        <color indexed="64"/>
      </right>
      <top style="thin">
        <color theme="0"/>
      </top>
      <bottom style="thin">
        <color theme="0"/>
      </bottom>
      <diagonal/>
    </border>
    <border>
      <left/>
      <right/>
      <top style="thin">
        <color theme="0"/>
      </top>
      <bottom/>
      <diagonal/>
    </border>
    <border>
      <left style="thin">
        <color theme="0"/>
      </left>
      <right/>
      <top style="thin">
        <color theme="0"/>
      </top>
      <bottom/>
      <diagonal/>
    </border>
    <border>
      <left/>
      <right style="thin">
        <color theme="0"/>
      </right>
      <top style="thin">
        <color theme="0"/>
      </top>
      <bottom/>
      <diagonal/>
    </border>
    <border>
      <left style="thin">
        <color indexed="64"/>
      </left>
      <right style="thin">
        <color indexed="64"/>
      </right>
      <top style="thin">
        <color theme="0"/>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style="medium">
        <color indexed="64"/>
      </right>
      <top style="thin">
        <color theme="0"/>
      </top>
      <bottom/>
      <diagonal/>
    </border>
    <border>
      <left style="thin">
        <color indexed="64"/>
      </left>
      <right style="medium">
        <color indexed="64"/>
      </right>
      <top style="thin">
        <color theme="0"/>
      </top>
      <bottom style="thin">
        <color theme="0"/>
      </bottom>
      <diagonal/>
    </border>
    <border>
      <left style="medium">
        <color indexed="64"/>
      </left>
      <right/>
      <top style="thin">
        <color theme="0"/>
      </top>
      <bottom style="thin">
        <color theme="0"/>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42">
    <xf numFmtId="0" fontId="0" fillId="0" borderId="0"/>
    <xf numFmtId="165" fontId="6" fillId="0" borderId="0" applyFont="0" applyFill="0" applyBorder="0" applyAlignment="0" applyProtection="0"/>
    <xf numFmtId="0" fontId="21" fillId="0" borderId="0" applyNumberFormat="0" applyFill="0" applyBorder="0" applyAlignment="0" applyProtection="0"/>
    <xf numFmtId="0" fontId="27" fillId="0" borderId="0"/>
    <xf numFmtId="44" fontId="6" fillId="0" borderId="0" applyFont="0" applyFill="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4"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16"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8" borderId="0" applyNumberFormat="0" applyBorder="0" applyAlignment="0" applyProtection="0"/>
    <xf numFmtId="0" fontId="6" fillId="31"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9" borderId="0" applyNumberFormat="0" applyBorder="0" applyAlignment="0" applyProtection="0"/>
    <xf numFmtId="0" fontId="20" fillId="32" borderId="0" applyNumberFormat="0" applyBorder="0" applyAlignment="0" applyProtection="0"/>
    <xf numFmtId="0" fontId="40" fillId="9" borderId="0" applyNumberFormat="0" applyBorder="0" applyAlignment="0" applyProtection="0"/>
    <xf numFmtId="0" fontId="44" fillId="12" borderId="58" applyNumberFormat="0" applyAlignment="0" applyProtection="0"/>
    <xf numFmtId="0" fontId="46" fillId="13" borderId="61" applyNumberFormat="0" applyAlignment="0" applyProtection="0"/>
    <xf numFmtId="0" fontId="47" fillId="0" borderId="0" applyNumberFormat="0" applyFill="0" applyBorder="0" applyAlignment="0" applyProtection="0"/>
    <xf numFmtId="0" fontId="39" fillId="8" borderId="0" applyNumberFormat="0" applyBorder="0" applyAlignment="0" applyProtection="0"/>
    <xf numFmtId="0" fontId="36" fillId="0" borderId="55" applyNumberFormat="0" applyFill="0" applyAlignment="0" applyProtection="0"/>
    <xf numFmtId="0" fontId="37" fillId="0" borderId="56" applyNumberFormat="0" applyFill="0" applyAlignment="0" applyProtection="0"/>
    <xf numFmtId="0" fontId="38" fillId="0" borderId="57" applyNumberFormat="0" applyFill="0" applyAlignment="0" applyProtection="0"/>
    <xf numFmtId="0" fontId="38" fillId="0" borderId="0" applyNumberFormat="0" applyFill="0" applyBorder="0" applyAlignment="0" applyProtection="0"/>
    <xf numFmtId="0" fontId="42" fillId="11" borderId="58" applyNumberFormat="0" applyAlignment="0" applyProtection="0"/>
    <xf numFmtId="0" fontId="45" fillId="0" borderId="60" applyNumberFormat="0" applyFill="0" applyAlignment="0" applyProtection="0"/>
    <xf numFmtId="44" fontId="6" fillId="0" borderId="0" applyFont="0" applyFill="0" applyBorder="0" applyAlignment="0" applyProtection="0"/>
    <xf numFmtId="0" fontId="41" fillId="10" borderId="0" applyNumberFormat="0" applyBorder="0" applyAlignment="0" applyProtection="0"/>
    <xf numFmtId="0" fontId="48" fillId="0" borderId="0"/>
    <xf numFmtId="0" fontId="48" fillId="0" borderId="0"/>
    <xf numFmtId="0" fontId="48" fillId="14" borderId="62" applyNumberFormat="0" applyFont="0" applyAlignment="0" applyProtection="0"/>
    <xf numFmtId="0" fontId="43" fillId="12" borderId="59" applyNumberFormat="0" applyAlignment="0" applyProtection="0"/>
    <xf numFmtId="0" fontId="49" fillId="0" borderId="0" applyNumberFormat="0" applyFill="0" applyBorder="0" applyAlignment="0" applyProtection="0"/>
    <xf numFmtId="0" fontId="7" fillId="0" borderId="0" applyNumberFormat="0" applyFill="0" applyBorder="0" applyAlignment="0" applyProtection="0"/>
  </cellStyleXfs>
  <cellXfs count="207">
    <xf numFmtId="0" fontId="0" fillId="0" borderId="0" xfId="0"/>
    <xf numFmtId="0" fontId="4" fillId="0" borderId="0" xfId="0" applyFont="1" applyAlignment="1">
      <alignment horizontal="center" vertical="center" wrapText="1"/>
    </xf>
    <xf numFmtId="164" fontId="4" fillId="0" borderId="0" xfId="0" applyNumberFormat="1" applyFont="1" applyAlignment="1">
      <alignment vertical="center" wrapText="1"/>
    </xf>
    <xf numFmtId="166" fontId="4" fillId="0" borderId="0" xfId="0" applyNumberFormat="1" applyFont="1" applyAlignment="1">
      <alignment vertical="center" wrapText="1"/>
    </xf>
    <xf numFmtId="0" fontId="4" fillId="0" borderId="0" xfId="0" applyFont="1" applyAlignment="1">
      <alignment vertical="center" wrapText="1"/>
    </xf>
    <xf numFmtId="0" fontId="4" fillId="0" borderId="0" xfId="0" applyFont="1" applyAlignment="1">
      <alignment wrapText="1"/>
    </xf>
    <xf numFmtId="0" fontId="0" fillId="0" borderId="0" xfId="0" applyAlignment="1">
      <alignment wrapText="1"/>
    </xf>
    <xf numFmtId="0" fontId="0" fillId="0" borderId="0" xfId="0" applyAlignment="1">
      <alignment vertical="center"/>
    </xf>
    <xf numFmtId="0" fontId="19" fillId="0" borderId="0" xfId="0" applyFont="1"/>
    <xf numFmtId="0" fontId="0" fillId="0" borderId="0" xfId="0" applyAlignment="1">
      <alignment vertical="center" wrapText="1"/>
    </xf>
    <xf numFmtId="0" fontId="18" fillId="0" borderId="0" xfId="0" applyFont="1" applyAlignment="1">
      <alignment vertical="center"/>
    </xf>
    <xf numFmtId="0" fontId="7" fillId="0" borderId="1" xfId="0" applyFont="1" applyBorder="1" applyAlignment="1">
      <alignment wrapText="1"/>
    </xf>
    <xf numFmtId="0" fontId="19" fillId="0" borderId="0" xfId="0" applyFont="1" applyAlignment="1">
      <alignment horizontal="left" vertical="center"/>
    </xf>
    <xf numFmtId="0" fontId="20" fillId="5" borderId="0" xfId="0" applyFont="1" applyFill="1"/>
    <xf numFmtId="0" fontId="0" fillId="0" borderId="9" xfId="0" applyBorder="1"/>
    <xf numFmtId="0" fontId="7" fillId="0" borderId="9" xfId="0" applyFont="1" applyBorder="1" applyAlignment="1">
      <alignment wrapText="1"/>
    </xf>
    <xf numFmtId="0" fontId="15" fillId="0" borderId="0" xfId="0" applyFont="1"/>
    <xf numFmtId="0" fontId="15" fillId="0" borderId="6" xfId="0" applyFont="1" applyBorder="1"/>
    <xf numFmtId="0" fontId="0" fillId="0" borderId="1" xfId="0" applyBorder="1" applyAlignment="1">
      <alignment horizontal="center" vertical="center"/>
    </xf>
    <xf numFmtId="0" fontId="20" fillId="0" borderId="0" xfId="0" applyFont="1"/>
    <xf numFmtId="0" fontId="0" fillId="0" borderId="1" xfId="0" applyBorder="1" applyAlignment="1">
      <alignment vertical="top" wrapText="1"/>
    </xf>
    <xf numFmtId="0" fontId="18" fillId="0" borderId="0" xfId="0" applyFont="1"/>
    <xf numFmtId="0" fontId="7" fillId="0" borderId="1" xfId="0" applyFont="1" applyBorder="1" applyAlignment="1">
      <alignment vertical="center" wrapText="1"/>
    </xf>
    <xf numFmtId="0" fontId="0" fillId="2" borderId="1" xfId="0" applyFill="1" applyBorder="1" applyAlignment="1">
      <alignment horizontal="left" vertical="center"/>
    </xf>
    <xf numFmtId="0" fontId="0" fillId="0" borderId="0" xfId="0" applyAlignment="1">
      <alignment horizontal="left" vertical="center" wrapText="1"/>
    </xf>
    <xf numFmtId="0" fontId="7" fillId="0" borderId="0" xfId="0" applyFont="1" applyAlignment="1">
      <alignment vertical="center" wrapText="1"/>
    </xf>
    <xf numFmtId="0" fontId="0" fillId="0" borderId="0" xfId="0" applyAlignment="1">
      <alignment horizontal="left" vertical="center"/>
    </xf>
    <xf numFmtId="0" fontId="0" fillId="2" borderId="1" xfId="0" applyFill="1" applyBorder="1" applyAlignment="1">
      <alignment vertical="center"/>
    </xf>
    <xf numFmtId="0" fontId="31" fillId="0" borderId="0" xfId="0" applyFont="1" applyAlignment="1">
      <alignment vertical="center"/>
    </xf>
    <xf numFmtId="0" fontId="32" fillId="0" borderId="0" xfId="0" applyFont="1" applyAlignment="1">
      <alignment vertical="center"/>
    </xf>
    <xf numFmtId="0" fontId="31" fillId="0" borderId="0" xfId="0" applyFont="1" applyAlignment="1">
      <alignment horizontal="left" vertical="top" wrapText="1"/>
    </xf>
    <xf numFmtId="0" fontId="7" fillId="0" borderId="1" xfId="0" applyFont="1" applyBorder="1" applyAlignment="1">
      <alignment horizontal="left" vertical="center" wrapText="1"/>
    </xf>
    <xf numFmtId="0" fontId="18" fillId="0" borderId="0" xfId="0" applyFont="1" applyAlignment="1">
      <alignment horizontal="left" vertical="center"/>
    </xf>
    <xf numFmtId="0" fontId="28" fillId="0" borderId="0" xfId="0" applyFont="1" applyAlignment="1">
      <alignment horizontal="left" vertical="center" wrapText="1"/>
    </xf>
    <xf numFmtId="0" fontId="0" fillId="0" borderId="13" xfId="0" applyBorder="1"/>
    <xf numFmtId="0" fontId="15" fillId="0" borderId="0" xfId="0" applyFont="1" applyAlignment="1">
      <alignment horizontal="center" vertical="center" wrapText="1"/>
    </xf>
    <xf numFmtId="14" fontId="0" fillId="2" borderId="1" xfId="0" applyNumberFormat="1" applyFill="1" applyBorder="1" applyAlignment="1">
      <alignment vertical="center"/>
    </xf>
    <xf numFmtId="0" fontId="15" fillId="2" borderId="1" xfId="0" applyFont="1" applyFill="1" applyBorder="1" applyAlignment="1">
      <alignment horizontal="left" vertical="center"/>
    </xf>
    <xf numFmtId="14" fontId="15" fillId="2" borderId="1" xfId="0" applyNumberFormat="1" applyFont="1" applyFill="1" applyBorder="1" applyAlignment="1">
      <alignment horizontal="left" vertical="center"/>
    </xf>
    <xf numFmtId="0" fontId="15" fillId="2" borderId="11" xfId="0" applyFont="1" applyFill="1" applyBorder="1" applyAlignment="1">
      <alignment horizontal="left" vertical="center"/>
    </xf>
    <xf numFmtId="0" fontId="15" fillId="2" borderId="1" xfId="2" applyFont="1" applyFill="1" applyBorder="1" applyAlignment="1">
      <alignment horizontal="left" vertical="center"/>
    </xf>
    <xf numFmtId="14" fontId="15" fillId="2" borderId="1" xfId="2" applyNumberFormat="1" applyFont="1" applyFill="1" applyBorder="1" applyAlignment="1">
      <alignment horizontal="left" vertical="center"/>
    </xf>
    <xf numFmtId="0" fontId="17" fillId="6" borderId="0" xfId="0" applyFont="1" applyFill="1" applyAlignment="1">
      <alignment vertical="center"/>
    </xf>
    <xf numFmtId="0" fontId="0" fillId="6" borderId="0" xfId="0" applyFill="1"/>
    <xf numFmtId="0" fontId="0" fillId="6" borderId="0" xfId="0" applyFill="1" applyAlignment="1">
      <alignment wrapText="1"/>
    </xf>
    <xf numFmtId="0" fontId="4" fillId="0" borderId="14" xfId="0" applyFont="1" applyBorder="1" applyAlignment="1">
      <alignment horizontal="center" vertical="center" wrapText="1"/>
    </xf>
    <xf numFmtId="167" fontId="4" fillId="0" borderId="14" xfId="1" applyNumberFormat="1" applyFont="1" applyBorder="1" applyAlignment="1">
      <alignment horizontal="center" vertical="center" wrapText="1"/>
    </xf>
    <xf numFmtId="167" fontId="4" fillId="0" borderId="14" xfId="1" applyNumberFormat="1" applyFont="1" applyBorder="1" applyAlignment="1">
      <alignment vertical="center" wrapText="1"/>
    </xf>
    <xf numFmtId="167" fontId="4" fillId="0" borderId="15" xfId="1" applyNumberFormat="1" applyFont="1" applyBorder="1" applyAlignment="1">
      <alignment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vertical="center" wrapText="1"/>
    </xf>
    <xf numFmtId="3" fontId="5" fillId="0" borderId="14" xfId="0" applyNumberFormat="1" applyFont="1" applyBorder="1" applyAlignment="1">
      <alignment horizontal="center" vertical="center" wrapText="1"/>
    </xf>
    <xf numFmtId="0" fontId="0" fillId="0" borderId="6" xfId="0" applyBorder="1"/>
    <xf numFmtId="167" fontId="4" fillId="0" borderId="23" xfId="1" applyNumberFormat="1" applyFont="1" applyBorder="1" applyAlignment="1">
      <alignment vertical="center" wrapText="1"/>
    </xf>
    <xf numFmtId="167" fontId="4" fillId="0" borderId="24" xfId="1" applyNumberFormat="1" applyFont="1" applyBorder="1" applyAlignment="1">
      <alignment vertical="center" wrapText="1"/>
    </xf>
    <xf numFmtId="167" fontId="4" fillId="0" borderId="27" xfId="1" applyNumberFormat="1" applyFont="1" applyBorder="1" applyAlignment="1">
      <alignment vertical="center" wrapText="1"/>
    </xf>
    <xf numFmtId="0" fontId="13" fillId="0" borderId="14" xfId="0" applyFont="1" applyBorder="1" applyAlignment="1">
      <alignment horizontal="left" vertical="center" wrapText="1"/>
    </xf>
    <xf numFmtId="0" fontId="13" fillId="0" borderId="23" xfId="0" applyFont="1" applyBorder="1" applyAlignment="1">
      <alignment horizontal="left" vertical="center" wrapText="1"/>
    </xf>
    <xf numFmtId="0" fontId="15" fillId="0" borderId="40"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41" xfId="0" applyFont="1" applyBorder="1"/>
    <xf numFmtId="0" fontId="2" fillId="3" borderId="17" xfId="0" applyFont="1" applyFill="1" applyBorder="1" applyAlignment="1">
      <alignment vertical="center" wrapText="1"/>
    </xf>
    <xf numFmtId="14" fontId="34" fillId="0" borderId="31" xfId="0" applyNumberFormat="1" applyFont="1" applyBorder="1" applyAlignment="1">
      <alignment horizontal="center" vertical="center" wrapText="1"/>
    </xf>
    <xf numFmtId="14" fontId="34" fillId="0" borderId="14" xfId="0" applyNumberFormat="1" applyFont="1" applyBorder="1" applyAlignment="1">
      <alignment horizontal="center" vertical="center" wrapText="1"/>
    </xf>
    <xf numFmtId="0" fontId="13" fillId="0" borderId="45" xfId="0" applyFont="1" applyBorder="1" applyAlignment="1">
      <alignment vertical="center" wrapText="1"/>
    </xf>
    <xf numFmtId="0" fontId="15" fillId="0" borderId="39" xfId="0" applyFont="1" applyBorder="1"/>
    <xf numFmtId="0" fontId="15" fillId="0" borderId="31" xfId="0" applyFont="1" applyBorder="1"/>
    <xf numFmtId="0" fontId="5" fillId="0" borderId="31" xfId="0" applyFont="1" applyBorder="1" applyAlignment="1">
      <alignment horizontal="center" vertical="center" wrapText="1"/>
    </xf>
    <xf numFmtId="0" fontId="5" fillId="0" borderId="14" xfId="0" applyFont="1" applyBorder="1" applyAlignment="1">
      <alignment horizontal="center" vertical="center" wrapText="1"/>
    </xf>
    <xf numFmtId="164" fontId="5" fillId="0" borderId="14" xfId="0" applyNumberFormat="1" applyFont="1" applyBorder="1" applyAlignment="1">
      <alignment horizontal="center" vertical="center" wrapText="1"/>
    </xf>
    <xf numFmtId="0" fontId="5" fillId="0" borderId="32" xfId="0" applyFont="1" applyBorder="1" applyAlignment="1">
      <alignment horizontal="center" vertical="center" wrapText="1"/>
    </xf>
    <xf numFmtId="164" fontId="5" fillId="0" borderId="31" xfId="0" applyNumberFormat="1" applyFont="1" applyBorder="1" applyAlignment="1">
      <alignment horizontal="center" vertical="center" wrapText="1"/>
    </xf>
    <xf numFmtId="0" fontId="2" fillId="7" borderId="17" xfId="0" applyFont="1" applyFill="1" applyBorder="1" applyAlignment="1">
      <alignment vertical="center" wrapText="1"/>
    </xf>
    <xf numFmtId="0" fontId="13" fillId="7" borderId="32" xfId="0" applyFont="1" applyFill="1" applyBorder="1" applyAlignment="1">
      <alignment horizontal="right" vertical="center"/>
    </xf>
    <xf numFmtId="0" fontId="13" fillId="7" borderId="46" xfId="0" applyFont="1" applyFill="1" applyBorder="1" applyAlignment="1">
      <alignment vertical="center" wrapText="1"/>
    </xf>
    <xf numFmtId="0" fontId="13" fillId="7" borderId="31" xfId="0" applyFont="1" applyFill="1" applyBorder="1" applyAlignment="1">
      <alignment horizontal="right" vertical="center"/>
    </xf>
    <xf numFmtId="0" fontId="2" fillId="7" borderId="29" xfId="0" applyFont="1" applyFill="1" applyBorder="1" applyAlignment="1">
      <alignment vertical="center" wrapText="1"/>
    </xf>
    <xf numFmtId="0" fontId="2" fillId="7" borderId="27" xfId="0" applyFont="1" applyFill="1" applyBorder="1" applyAlignment="1">
      <alignment vertical="center" wrapText="1"/>
    </xf>
    <xf numFmtId="0" fontId="15" fillId="0" borderId="47" xfId="0" applyFont="1" applyBorder="1"/>
    <xf numFmtId="0" fontId="5" fillId="0" borderId="49" xfId="0" applyFont="1" applyBorder="1" applyAlignment="1">
      <alignment horizontal="center" vertical="center" wrapText="1"/>
    </xf>
    <xf numFmtId="0" fontId="5" fillId="0" borderId="18" xfId="0" applyFont="1" applyBorder="1" applyAlignment="1">
      <alignment horizontal="center" vertical="center" wrapText="1"/>
    </xf>
    <xf numFmtId="0" fontId="0" fillId="0" borderId="14" xfId="0" applyBorder="1"/>
    <xf numFmtId="0" fontId="13" fillId="0" borderId="14" xfId="0" applyFont="1" applyBorder="1" applyAlignment="1">
      <alignment vertical="center" wrapText="1"/>
    </xf>
    <xf numFmtId="0" fontId="0" fillId="0" borderId="14" xfId="0" applyBorder="1" applyAlignment="1">
      <alignment horizontal="center" vertical="center" wrapText="1"/>
    </xf>
    <xf numFmtId="0" fontId="0" fillId="0" borderId="18" xfId="0" applyBorder="1"/>
    <xf numFmtId="0" fontId="0" fillId="0" borderId="18" xfId="0" applyBorder="1" applyAlignment="1">
      <alignment horizontal="center" vertical="center" wrapText="1"/>
    </xf>
    <xf numFmtId="0" fontId="5" fillId="0" borderId="17" xfId="0" applyFont="1" applyBorder="1" applyAlignment="1">
      <alignment horizontal="center" vertical="center" wrapText="1"/>
    </xf>
    <xf numFmtId="0" fontId="13" fillId="7" borderId="17" xfId="0" applyFont="1" applyFill="1" applyBorder="1" applyAlignment="1">
      <alignment vertical="center" wrapText="1"/>
    </xf>
    <xf numFmtId="0" fontId="2" fillId="7" borderId="14" xfId="0" applyFont="1" applyFill="1" applyBorder="1" applyAlignment="1">
      <alignment horizontal="right" vertical="center"/>
    </xf>
    <xf numFmtId="0" fontId="13" fillId="7" borderId="14" xfId="0" applyFont="1" applyFill="1" applyBorder="1" applyAlignment="1">
      <alignment vertical="center" wrapText="1"/>
    </xf>
    <xf numFmtId="0" fontId="2" fillId="7" borderId="53" xfId="0" applyFont="1" applyFill="1" applyBorder="1" applyAlignment="1">
      <alignment vertical="center" wrapText="1"/>
    </xf>
    <xf numFmtId="0" fontId="15" fillId="0" borderId="14" xfId="0" applyFont="1" applyBorder="1" applyAlignment="1">
      <alignment vertical="center"/>
    </xf>
    <xf numFmtId="0" fontId="15" fillId="0" borderId="14" xfId="0" applyFont="1" applyBorder="1"/>
    <xf numFmtId="0" fontId="23" fillId="0" borderId="14" xfId="0" applyFont="1" applyBorder="1" applyAlignment="1">
      <alignment horizontal="left" vertical="top" wrapText="1"/>
    </xf>
    <xf numFmtId="0" fontId="0" fillId="0" borderId="17" xfId="0" applyBorder="1"/>
    <xf numFmtId="0" fontId="3" fillId="0" borderId="17" xfId="0" applyFont="1" applyBorder="1" applyAlignment="1">
      <alignment horizontal="left" vertical="top" wrapText="1"/>
    </xf>
    <xf numFmtId="0" fontId="13" fillId="3" borderId="14" xfId="0" applyFont="1" applyFill="1" applyBorder="1" applyAlignment="1">
      <alignment horizontal="right" vertical="center"/>
    </xf>
    <xf numFmtId="0" fontId="13" fillId="3" borderId="14" xfId="0" applyFont="1" applyFill="1" applyBorder="1" applyAlignment="1">
      <alignment horizontal="center" vertical="center" wrapText="1"/>
    </xf>
    <xf numFmtId="0" fontId="16" fillId="3" borderId="17" xfId="0" applyFont="1" applyFill="1" applyBorder="1" applyAlignment="1">
      <alignment vertical="center"/>
    </xf>
    <xf numFmtId="0" fontId="0" fillId="0" borderId="6" xfId="0" applyBorder="1" applyAlignment="1">
      <alignment vertical="center"/>
    </xf>
    <xf numFmtId="0" fontId="5" fillId="3" borderId="17" xfId="0" applyFont="1" applyFill="1" applyBorder="1" applyAlignment="1">
      <alignment vertical="center" wrapText="1"/>
    </xf>
    <xf numFmtId="0" fontId="5" fillId="3" borderId="53" xfId="0" applyFont="1" applyFill="1" applyBorder="1" applyAlignment="1">
      <alignment vertical="center" wrapText="1"/>
    </xf>
    <xf numFmtId="0" fontId="0" fillId="0" borderId="19" xfId="0" applyBorder="1"/>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8" fillId="0" borderId="0" xfId="36" applyAlignment="1">
      <alignment vertical="top"/>
    </xf>
    <xf numFmtId="44" fontId="2" fillId="0" borderId="23" xfId="4" applyFont="1" applyBorder="1" applyAlignment="1">
      <alignment vertical="center" wrapText="1"/>
    </xf>
    <xf numFmtId="44" fontId="4" fillId="0" borderId="14" xfId="0" applyNumberFormat="1" applyFont="1" applyBorder="1" applyAlignment="1">
      <alignment horizontal="center" vertical="center" wrapText="1"/>
    </xf>
    <xf numFmtId="0" fontId="50" fillId="0" borderId="0" xfId="0" applyFont="1"/>
    <xf numFmtId="14" fontId="0" fillId="2" borderId="1" xfId="0" applyNumberFormat="1" applyFill="1" applyBorder="1" applyAlignment="1">
      <alignment horizontal="left" vertical="center"/>
    </xf>
    <xf numFmtId="2" fontId="48" fillId="0" borderId="0" xfId="36" applyNumberFormat="1" applyAlignment="1">
      <alignment vertical="top"/>
    </xf>
    <xf numFmtId="0" fontId="51" fillId="0" borderId="0" xfId="36" applyFont="1" applyAlignment="1">
      <alignment vertical="top"/>
    </xf>
    <xf numFmtId="2" fontId="51" fillId="0" borderId="0" xfId="36" applyNumberFormat="1" applyFont="1" applyAlignment="1">
      <alignment vertical="top"/>
    </xf>
    <xf numFmtId="0" fontId="53" fillId="0" borderId="0" xfId="0" applyFont="1"/>
    <xf numFmtId="44" fontId="4" fillId="0" borderId="14" xfId="4" applyFont="1" applyBorder="1" applyAlignment="1">
      <alignment vertical="center" wrapText="1"/>
    </xf>
    <xf numFmtId="1" fontId="48" fillId="0" borderId="0" xfId="36" applyNumberFormat="1" applyAlignment="1">
      <alignment vertical="top"/>
    </xf>
    <xf numFmtId="168" fontId="48" fillId="0" borderId="0" xfId="36" applyNumberFormat="1" applyFont="1" applyAlignment="1">
      <alignment vertical="top"/>
    </xf>
    <xf numFmtId="169" fontId="4" fillId="0" borderId="14" xfId="0" applyNumberFormat="1" applyFont="1" applyBorder="1" applyAlignment="1">
      <alignment horizontal="center" vertical="center" wrapText="1"/>
    </xf>
    <xf numFmtId="4" fontId="5" fillId="0" borderId="14" xfId="0" applyNumberFormat="1" applyFont="1" applyBorder="1" applyAlignment="1">
      <alignment horizontal="center" vertical="center" wrapText="1"/>
    </xf>
    <xf numFmtId="0" fontId="21" fillId="0" borderId="0" xfId="2" applyAlignment="1">
      <alignment horizontal="left" vertical="center" wrapText="1"/>
    </xf>
    <xf numFmtId="0" fontId="28" fillId="0" borderId="0" xfId="0" applyFont="1" applyAlignment="1">
      <alignment horizontal="left" vertical="center" wrapText="1"/>
    </xf>
    <xf numFmtId="0" fontId="0" fillId="0" borderId="1" xfId="0" applyBorder="1" applyAlignment="1">
      <alignment horizontal="left" vertical="center"/>
    </xf>
    <xf numFmtId="0" fontId="31" fillId="0" borderId="0" xfId="0" applyFont="1" applyAlignment="1">
      <alignment horizontal="left" vertical="top" wrapText="1"/>
    </xf>
    <xf numFmtId="0" fontId="0" fillId="0" borderId="1" xfId="0" applyBorder="1" applyAlignment="1">
      <alignment vertical="center" wrapText="1"/>
    </xf>
    <xf numFmtId="0" fontId="0" fillId="0" borderId="1" xfId="0" applyBorder="1" applyAlignment="1">
      <alignment vertical="center"/>
    </xf>
    <xf numFmtId="0" fontId="0" fillId="0" borderId="1" xfId="0" applyBorder="1" applyAlignment="1">
      <alignment vertical="top" wrapText="1"/>
    </xf>
    <xf numFmtId="0" fontId="0" fillId="0" borderId="1" xfId="0" applyBorder="1" applyAlignment="1">
      <alignment horizontal="left" vertical="center" wrapText="1"/>
    </xf>
    <xf numFmtId="0" fontId="15" fillId="0" borderId="8" xfId="0" applyFont="1" applyBorder="1" applyAlignment="1">
      <alignment horizontal="left" vertical="center" wrapText="1"/>
    </xf>
    <xf numFmtId="0" fontId="15" fillId="0" borderId="11" xfId="0" applyFont="1" applyBorder="1" applyAlignment="1">
      <alignment horizontal="left" vertical="center" wrapText="1"/>
    </xf>
    <xf numFmtId="0" fontId="0" fillId="0" borderId="1" xfId="0" applyBorder="1" applyAlignment="1"/>
    <xf numFmtId="0" fontId="31" fillId="0" borderId="0" xfId="0" applyFont="1" applyAlignment="1">
      <alignment horizontal="left"/>
    </xf>
    <xf numFmtId="0" fontId="18" fillId="0" borderId="0" xfId="0" applyFont="1" applyAlignment="1">
      <alignment horizontal="left"/>
    </xf>
    <xf numFmtId="0" fontId="18" fillId="0" borderId="0" xfId="0" applyFont="1" applyAlignment="1">
      <alignment horizontal="left" vertical="center"/>
    </xf>
    <xf numFmtId="0" fontId="0" fillId="0" borderId="7"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0" fillId="0" borderId="11" xfId="0" applyBorder="1" applyAlignment="1">
      <alignment horizontal="left" vertical="center"/>
    </xf>
    <xf numFmtId="0" fontId="26" fillId="3" borderId="14" xfId="0" applyFont="1" applyFill="1" applyBorder="1" applyAlignment="1">
      <alignment horizontal="center" vertical="center"/>
    </xf>
    <xf numFmtId="0" fontId="26" fillId="3" borderId="54" xfId="0" applyFont="1" applyFill="1" applyBorder="1" applyAlignment="1">
      <alignment horizontal="center" vertical="center"/>
    </xf>
    <xf numFmtId="0" fontId="26" fillId="0" borderId="14" xfId="0" applyFont="1" applyBorder="1" applyAlignment="1">
      <alignment horizontal="center" vertical="center"/>
    </xf>
    <xf numFmtId="0" fontId="26" fillId="0" borderId="54" xfId="0" applyFont="1" applyBorder="1" applyAlignment="1">
      <alignment horizontal="center" vertical="center" wrapText="1"/>
    </xf>
    <xf numFmtId="14" fontId="25" fillId="0" borderId="14" xfId="0" applyNumberFormat="1" applyFont="1" applyBorder="1" applyAlignment="1">
      <alignment horizontal="center" vertical="center" wrapText="1"/>
    </xf>
    <xf numFmtId="14" fontId="25" fillId="0" borderId="54" xfId="0" applyNumberFormat="1" applyFont="1" applyBorder="1" applyAlignment="1">
      <alignment horizontal="center" vertical="center" wrapText="1"/>
    </xf>
    <xf numFmtId="0" fontId="8" fillId="4" borderId="50" xfId="0" applyFont="1" applyFill="1" applyBorder="1" applyAlignment="1">
      <alignment horizontal="center" vertical="center" wrapText="1"/>
    </xf>
    <xf numFmtId="0" fontId="9" fillId="4" borderId="51" xfId="0" applyFont="1" applyFill="1" applyBorder="1" applyAlignment="1">
      <alignment horizontal="center" vertical="center" wrapText="1"/>
    </xf>
    <xf numFmtId="0" fontId="34" fillId="0" borderId="14" xfId="0" applyFont="1" applyBorder="1" applyAlignment="1">
      <alignment horizontal="center" vertical="center" wrapText="1"/>
    </xf>
    <xf numFmtId="0" fontId="24" fillId="0" borderId="14" xfId="0" applyFont="1" applyBorder="1" applyAlignment="1">
      <alignment horizontal="center"/>
    </xf>
    <xf numFmtId="0" fontId="3" fillId="3" borderId="17" xfId="0" applyFont="1" applyFill="1" applyBorder="1" applyAlignment="1">
      <alignment horizontal="left" vertical="center" wrapText="1"/>
    </xf>
    <xf numFmtId="0" fontId="3" fillId="3" borderId="14" xfId="0" applyFont="1" applyFill="1" applyBorder="1" applyAlignment="1">
      <alignment horizontal="left" vertical="center" wrapText="1"/>
    </xf>
    <xf numFmtId="0" fontId="0" fillId="3" borderId="17" xfId="0" applyFill="1" applyBorder="1" applyAlignment="1">
      <alignment horizontal="left" vertical="center" wrapText="1"/>
    </xf>
    <xf numFmtId="0" fontId="0" fillId="3" borderId="14" xfId="0" applyFill="1" applyBorder="1" applyAlignment="1">
      <alignment horizontal="left" vertical="center" wrapText="1"/>
    </xf>
    <xf numFmtId="0" fontId="14" fillId="0" borderId="17" xfId="0" applyFont="1" applyBorder="1" applyAlignment="1">
      <alignment horizontal="left" vertical="center" wrapText="1"/>
    </xf>
    <xf numFmtId="0" fontId="14" fillId="0" borderId="14" xfId="0" applyFont="1" applyBorder="1" applyAlignment="1">
      <alignment horizontal="left" vertical="center" wrapText="1"/>
    </xf>
    <xf numFmtId="0" fontId="2" fillId="3" borderId="17" xfId="0" applyFont="1" applyFill="1" applyBorder="1" applyAlignment="1">
      <alignment vertical="center" wrapText="1"/>
    </xf>
    <xf numFmtId="0" fontId="34" fillId="0" borderId="14" xfId="0" applyFont="1" applyBorder="1" applyAlignment="1">
      <alignment vertical="center" wrapText="1"/>
    </xf>
    <xf numFmtId="0" fontId="2" fillId="0" borderId="17" xfId="0" applyFont="1" applyBorder="1" applyAlignment="1">
      <alignment horizontal="center" vertical="center" wrapText="1"/>
    </xf>
    <xf numFmtId="0" fontId="2" fillId="0" borderId="14" xfId="0" applyFont="1" applyBorder="1" applyAlignment="1">
      <alignment horizontal="center" vertical="center" wrapText="1"/>
    </xf>
    <xf numFmtId="0" fontId="10" fillId="0" borderId="4" xfId="0" applyFont="1" applyBorder="1" applyAlignment="1">
      <alignment wrapText="1"/>
    </xf>
    <xf numFmtId="0" fontId="10" fillId="0" borderId="6" xfId="0" applyFont="1" applyBorder="1" applyAlignment="1">
      <alignment wrapText="1"/>
    </xf>
    <xf numFmtId="0" fontId="13" fillId="5" borderId="14" xfId="0" applyFont="1" applyFill="1" applyBorder="1" applyAlignment="1">
      <alignment vertical="center" wrapText="1"/>
    </xf>
    <xf numFmtId="0" fontId="25" fillId="3" borderId="14"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1" fillId="2" borderId="38" xfId="0" applyFont="1" applyFill="1" applyBorder="1" applyAlignment="1">
      <alignment horizontal="center" vertical="center" wrapText="1"/>
    </xf>
    <xf numFmtId="0" fontId="1" fillId="2" borderId="42" xfId="0" applyFont="1" applyFill="1" applyBorder="1" applyAlignment="1">
      <alignment horizontal="center" vertical="center" wrapText="1"/>
    </xf>
    <xf numFmtId="0" fontId="1" fillId="2" borderId="48"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8" fillId="4" borderId="0" xfId="0" applyFont="1" applyFill="1" applyAlignment="1">
      <alignment horizontal="center" vertical="center" wrapText="1"/>
    </xf>
    <xf numFmtId="0" fontId="8" fillId="4" borderId="6"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8" fillId="4" borderId="22" xfId="0" applyFont="1" applyFill="1" applyBorder="1" applyAlignment="1">
      <alignment horizontal="center" vertical="center" wrapText="1"/>
    </xf>
    <xf numFmtId="0" fontId="35" fillId="0" borderId="43"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2" xfId="0" applyFont="1" applyBorder="1" applyAlignment="1">
      <alignment horizontal="center" vertical="center" wrapText="1"/>
    </xf>
    <xf numFmtId="0" fontId="34" fillId="0" borderId="37" xfId="0" applyFont="1" applyBorder="1" applyAlignment="1">
      <alignment horizontal="center" vertical="center" wrapText="1"/>
    </xf>
    <xf numFmtId="0" fontId="24" fillId="0" borderId="34" xfId="0" applyFont="1" applyBorder="1" applyAlignment="1">
      <alignment horizontal="center"/>
    </xf>
    <xf numFmtId="0" fontId="24" fillId="0" borderId="36" xfId="0" applyFont="1" applyBorder="1" applyAlignment="1">
      <alignment horizontal="center"/>
    </xf>
    <xf numFmtId="0" fontId="35" fillId="0" borderId="44" xfId="0" applyFont="1" applyBorder="1" applyAlignment="1">
      <alignment horizontal="center" vertical="center" wrapText="1"/>
    </xf>
    <xf numFmtId="0" fontId="35" fillId="0" borderId="42" xfId="0" applyFont="1" applyBorder="1" applyAlignment="1">
      <alignment horizontal="center" vertical="center" wrapText="1"/>
    </xf>
    <xf numFmtId="0" fontId="15" fillId="0" borderId="42" xfId="0" applyFont="1" applyBorder="1" applyAlignment="1">
      <alignment horizontal="center"/>
    </xf>
    <xf numFmtId="0" fontId="15" fillId="0" borderId="35" xfId="0" applyFont="1" applyBorder="1" applyAlignment="1">
      <alignment horizontal="center"/>
    </xf>
    <xf numFmtId="0" fontId="35" fillId="0" borderId="31" xfId="0" applyFont="1" applyBorder="1" applyAlignment="1">
      <alignment horizontal="left" vertical="center"/>
    </xf>
    <xf numFmtId="0" fontId="35" fillId="0" borderId="33" xfId="0" applyFont="1" applyBorder="1" applyAlignment="1">
      <alignment horizontal="left" vertical="center"/>
    </xf>
    <xf numFmtId="0" fontId="35" fillId="0" borderId="0" xfId="0" applyFont="1" applyAlignment="1">
      <alignment horizontal="center" vertical="center" wrapText="1"/>
    </xf>
    <xf numFmtId="0" fontId="35" fillId="0" borderId="39" xfId="0" applyFont="1" applyBorder="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54" fillId="0" borderId="30" xfId="0" applyFont="1" applyBorder="1" applyAlignment="1">
      <alignment horizontal="left" vertical="center" wrapText="1"/>
    </xf>
    <xf numFmtId="0" fontId="4" fillId="0" borderId="25" xfId="0" applyFont="1" applyBorder="1" applyAlignment="1">
      <alignment horizontal="left" vertical="center" wrapText="1"/>
    </xf>
    <xf numFmtId="0" fontId="4" fillId="0" borderId="26" xfId="0" applyFont="1" applyBorder="1" applyAlignment="1">
      <alignment horizontal="left" vertical="center" wrapText="1"/>
    </xf>
    <xf numFmtId="0" fontId="35" fillId="0" borderId="14" xfId="0" applyFont="1" applyBorder="1" applyAlignment="1">
      <alignment horizontal="center" vertical="center" wrapText="1"/>
    </xf>
    <xf numFmtId="0" fontId="8" fillId="4" borderId="51" xfId="0" applyFont="1" applyFill="1" applyBorder="1" applyAlignment="1">
      <alignment horizontal="center" vertical="center" wrapText="1"/>
    </xf>
    <xf numFmtId="0" fontId="8" fillId="4" borderId="52"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14"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15" fillId="0" borderId="14" xfId="0" applyFont="1" applyBorder="1" applyAlignment="1">
      <alignment horizontal="center"/>
    </xf>
    <xf numFmtId="0" fontId="35" fillId="0" borderId="14" xfId="0" applyFont="1" applyBorder="1" applyAlignment="1">
      <alignment horizontal="left" vertical="center"/>
    </xf>
    <xf numFmtId="0" fontId="4" fillId="0" borderId="54" xfId="0" applyFont="1" applyBorder="1" applyAlignment="1">
      <alignment horizontal="center" vertical="center" wrapText="1"/>
    </xf>
    <xf numFmtId="0" fontId="4" fillId="0" borderId="28" xfId="0" applyFont="1" applyBorder="1" applyAlignment="1">
      <alignment horizontal="center" vertical="center" wrapText="1"/>
    </xf>
    <xf numFmtId="0" fontId="1" fillId="2" borderId="17"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1" fillId="2" borderId="18" xfId="0" applyFont="1" applyFill="1" applyBorder="1" applyAlignment="1">
      <alignment horizontal="center" vertical="center" wrapText="1"/>
    </xf>
  </cellXfs>
  <cellStyles count="42">
    <cellStyle name="20% - Accent1" xfId="5" xr:uid="{00000000-0005-0000-0000-000000000000}"/>
    <cellStyle name="20% - Accent2" xfId="6" xr:uid="{00000000-0005-0000-0000-000001000000}"/>
    <cellStyle name="20% - Accent3" xfId="7" xr:uid="{00000000-0005-0000-0000-000002000000}"/>
    <cellStyle name="20% - Accent4" xfId="8" xr:uid="{00000000-0005-0000-0000-000003000000}"/>
    <cellStyle name="20% - Accent5" xfId="9" xr:uid="{00000000-0005-0000-0000-000004000000}"/>
    <cellStyle name="20% - Accent6" xfId="10" xr:uid="{00000000-0005-0000-0000-000005000000}"/>
    <cellStyle name="40% - Accent1" xfId="11" xr:uid="{00000000-0005-0000-0000-000006000000}"/>
    <cellStyle name="40% - Accent2" xfId="12" xr:uid="{00000000-0005-0000-0000-000007000000}"/>
    <cellStyle name="40% - Accent3" xfId="13" xr:uid="{00000000-0005-0000-0000-000008000000}"/>
    <cellStyle name="40% - Accent4" xfId="14" xr:uid="{00000000-0005-0000-0000-000009000000}"/>
    <cellStyle name="40% - Accent5" xfId="15" xr:uid="{00000000-0005-0000-0000-00000A000000}"/>
    <cellStyle name="40% - Accent6" xfId="16" xr:uid="{00000000-0005-0000-0000-00000B000000}"/>
    <cellStyle name="60% - Accent1" xfId="17" xr:uid="{00000000-0005-0000-0000-00000C000000}"/>
    <cellStyle name="60% - Accent2" xfId="18" xr:uid="{00000000-0005-0000-0000-00000D000000}"/>
    <cellStyle name="60% - Accent3" xfId="19" xr:uid="{00000000-0005-0000-0000-00000E000000}"/>
    <cellStyle name="60% - Accent4" xfId="20" xr:uid="{00000000-0005-0000-0000-00000F000000}"/>
    <cellStyle name="60% - Accent5" xfId="21" xr:uid="{00000000-0005-0000-0000-000010000000}"/>
    <cellStyle name="60% - Accent6" xfId="22" xr:uid="{00000000-0005-0000-0000-000011000000}"/>
    <cellStyle name="Bad" xfId="23" xr:uid="{00000000-0005-0000-0000-000012000000}"/>
    <cellStyle name="Calculation" xfId="24" xr:uid="{00000000-0005-0000-0000-000013000000}"/>
    <cellStyle name="Check Cell" xfId="25" xr:uid="{00000000-0005-0000-0000-000014000000}"/>
    <cellStyle name="Explanatory Text" xfId="26" xr:uid="{00000000-0005-0000-0000-000015000000}"/>
    <cellStyle name="Good" xfId="27" xr:uid="{00000000-0005-0000-0000-000016000000}"/>
    <cellStyle name="Heading 1" xfId="28" xr:uid="{00000000-0005-0000-0000-000017000000}"/>
    <cellStyle name="Heading 2" xfId="29" xr:uid="{00000000-0005-0000-0000-000018000000}"/>
    <cellStyle name="Heading 3" xfId="30" xr:uid="{00000000-0005-0000-0000-000019000000}"/>
    <cellStyle name="Heading 4" xfId="31" xr:uid="{00000000-0005-0000-0000-00001A000000}"/>
    <cellStyle name="Input" xfId="32" xr:uid="{00000000-0005-0000-0000-00001B000000}"/>
    <cellStyle name="Lien hypertexte" xfId="2" builtinId="8"/>
    <cellStyle name="Linked Cell" xfId="33" xr:uid="{00000000-0005-0000-0000-00001D000000}"/>
    <cellStyle name="Milliers" xfId="1" builtinId="3"/>
    <cellStyle name="Monétaire" xfId="4" builtinId="4"/>
    <cellStyle name="Monétaire 2" xfId="34" xr:uid="{00000000-0005-0000-0000-000020000000}"/>
    <cellStyle name="Neutral" xfId="35" xr:uid="{00000000-0005-0000-0000-000021000000}"/>
    <cellStyle name="Normal" xfId="0" builtinId="0"/>
    <cellStyle name="Normal 2" xfId="3" xr:uid="{00000000-0005-0000-0000-000023000000}"/>
    <cellStyle name="Normal 3" xfId="37" xr:uid="{00000000-0005-0000-0000-000024000000}"/>
    <cellStyle name="Normal_Payments by Payee" xfId="36" xr:uid="{00000000-0005-0000-0000-000025000000}"/>
    <cellStyle name="Note" xfId="38" xr:uid="{00000000-0005-0000-0000-000026000000}"/>
    <cellStyle name="Output" xfId="39" xr:uid="{00000000-0005-0000-0000-000027000000}"/>
    <cellStyle name="Title" xfId="40" xr:uid="{00000000-0005-0000-0000-000028000000}"/>
    <cellStyle name="Warning Text" xfId="41" xr:uid="{00000000-0005-0000-0000-000029000000}"/>
  </cellStyles>
  <dxfs count="45">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 formatCode="#,##0"/>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numFmt numFmtId="34" formatCode="_ * #,##0.00_)\ &quot;$&quot;_ ;_ * \(#,##0.00\)\ &quot;$&quot;_ ;_ * &quot;-&quot;??_)\ &quot;$&quot;_ ;_ @_ "/>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style="thin">
          <color theme="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border diagonalUp="0" diagonalDown="0">
        <left/>
        <right style="thin">
          <color theme="0"/>
        </right>
        <top style="thin">
          <color theme="0"/>
        </top>
        <bottom style="thin">
          <color theme="0"/>
        </bottom>
        <vertical style="thin">
          <color theme="0"/>
        </vertical>
        <horizontal style="thin">
          <color theme="0"/>
        </horizontal>
      </border>
    </dxf>
    <dxf>
      <font>
        <b val="0"/>
        <i val="0"/>
        <strike val="0"/>
        <condense val="0"/>
        <extend val="0"/>
        <outline val="0"/>
        <shadow val="0"/>
        <u val="none"/>
        <vertAlign val="baseline"/>
        <sz val="10"/>
        <color rgb="FF000000"/>
        <name val="Arial Narrow"/>
        <scheme val="none"/>
      </font>
      <alignment horizontal="general" vertical="center" textRotation="0" wrapText="1" indent="0" justifyLastLine="0" shrinkToFit="0" readingOrder="0"/>
    </dxf>
    <dxf>
      <border>
        <bottom style="thin">
          <color auto="1"/>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style="thin">
          <color theme="0"/>
        </left>
        <right style="thin">
          <color theme="0"/>
        </right>
        <top/>
        <bottom/>
        <vertical style="thin">
          <color theme="0"/>
        </vertical>
        <horizontal style="thin">
          <color theme="0"/>
        </horizontal>
      </border>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font>
        <b/>
        <i val="0"/>
        <strike val="0"/>
        <condense val="0"/>
        <extend val="0"/>
        <outline val="0"/>
        <shadow val="0"/>
        <u val="none"/>
        <vertAlign val="baseline"/>
        <sz val="10"/>
        <color theme="1"/>
        <name val="Arial Narrow"/>
        <scheme val="none"/>
      </font>
      <numFmt numFmtId="170" formatCode="#,##0_ ;\-#,##0\ "/>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general" vertical="center" textRotation="0" wrapText="1" indent="0" justifyLastLine="0" shrinkToFit="0" readingOrder="0"/>
    </dxf>
    <dxf>
      <font>
        <b val="0"/>
        <i val="0"/>
        <strike val="0"/>
        <condense val="0"/>
        <extend val="0"/>
        <outline val="0"/>
        <shadow val="0"/>
        <u val="none"/>
        <vertAlign val="baseline"/>
        <sz val="10"/>
        <color theme="1"/>
        <name val="Arial Narrow"/>
        <scheme val="none"/>
      </font>
      <numFmt numFmtId="167" formatCode="_-* #,##0_-;\-* #,##0_-;_-* &quot;-&quot;??_-;_-@_-"/>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center" vertical="center" textRotation="0" wrapText="1" indent="0" justifyLastLine="0" shrinkToFit="0" readingOrder="0"/>
    </dxf>
    <dxf>
      <font>
        <b val="0"/>
        <i val="0"/>
        <strike val="0"/>
        <condense val="0"/>
        <extend val="0"/>
        <outline val="0"/>
        <shadow val="0"/>
        <u val="none"/>
        <vertAlign val="baseline"/>
        <sz val="10"/>
        <color theme="1"/>
        <name val="Arial Narrow"/>
        <scheme val="none"/>
      </font>
      <alignment horizontal="general" vertical="center" textRotation="0" wrapText="1" indent="0" justifyLastLine="0" shrinkToFit="0" readingOrder="0"/>
    </dxf>
    <dxf>
      <border>
        <bottom style="thin">
          <color theme="0"/>
        </bottom>
      </border>
    </dxf>
    <dxf>
      <font>
        <b/>
        <i val="0"/>
        <strike val="0"/>
        <condense val="0"/>
        <extend val="0"/>
        <outline val="0"/>
        <shadow val="0"/>
        <u val="none"/>
        <vertAlign val="baseline"/>
        <sz val="11"/>
        <color theme="1"/>
        <name val="Arial Narrow"/>
        <scheme val="none"/>
      </font>
      <alignment horizontal="center" vertical="center" textRotation="0" wrapText="1" indent="0" justifyLastLine="0" shrinkToFit="0" readingOrder="0"/>
      <border diagonalUp="0" diagonalDown="0">
        <left/>
        <right/>
        <top/>
        <bottom/>
        <vertical/>
        <horizontal/>
      </border>
    </dxf>
    <dxf>
      <fill>
        <patternFill>
          <bgColor theme="0" tint="-4.9989318521683403E-2"/>
        </patternFill>
      </fill>
      <border>
        <left style="thin">
          <color auto="1"/>
        </left>
        <right style="thin">
          <color auto="1"/>
        </right>
        <vertical/>
        <horizontal/>
      </border>
    </dxf>
    <dxf>
      <font>
        <color auto="1"/>
      </font>
      <fill>
        <patternFill>
          <bgColor theme="0"/>
        </patternFill>
      </fill>
      <border>
        <bottom/>
      </border>
    </dxf>
    <dxf>
      <border>
        <left/>
        <right/>
        <top style="thin">
          <color auto="1"/>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ont>
        <color theme="0"/>
      </font>
      <fill>
        <patternFill>
          <bgColor theme="0"/>
        </patternFill>
      </fill>
      <border>
        <left/>
        <right/>
        <top style="thin">
          <color auto="1"/>
        </top>
        <bottom/>
        <vertical/>
        <horizontal/>
      </border>
    </dxf>
    <dxf>
      <font>
        <color theme="0"/>
      </font>
      <fill>
        <patternFill>
          <bgColor theme="0"/>
        </patternFill>
      </fill>
      <border>
        <left/>
        <right/>
        <top/>
        <bottom/>
        <vertical/>
        <horizontal/>
      </border>
    </dxf>
    <dxf>
      <fill>
        <patternFill>
          <bgColor theme="0"/>
        </patternFill>
      </fill>
      <border>
        <left/>
        <right/>
        <top style="thin">
          <color auto="1"/>
        </top>
        <bottom/>
        <vertical/>
        <horizontal/>
      </border>
    </dxf>
    <dxf>
      <font>
        <color theme="0"/>
      </font>
      <fill>
        <patternFill>
          <bgColor theme="0"/>
        </patternFill>
      </fill>
      <border>
        <left/>
        <right/>
        <top style="thin">
          <color auto="1"/>
        </top>
        <bottom/>
        <vertical/>
        <horizontal/>
      </border>
    </dxf>
    <dxf>
      <font>
        <color theme="0"/>
      </font>
    </dxf>
    <dxf>
      <font>
        <color theme="0"/>
      </font>
      <fill>
        <patternFill>
          <bgColor theme="0"/>
        </patternFill>
      </fill>
      <border>
        <left/>
        <right/>
        <top style="thin">
          <color auto="1"/>
        </top>
        <bottom/>
        <vertical/>
        <horizontal/>
      </border>
    </dxf>
    <dxf>
      <border>
        <top style="thin">
          <color auto="1"/>
        </top>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Cover Page - do not edit'!$L$1"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checked="Checked" firstButton="1" fmlaLink="$L$1" lockText="1"/>
</file>

<file path=xl/ctrlProps/ctrlProp5.xml><?xml version="1.0" encoding="utf-8"?>
<formControlPr xmlns="http://schemas.microsoft.com/office/spreadsheetml/2009/9/main" objectType="Radio"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123825</xdr:colOff>
          <xdr:row>22</xdr:row>
          <xdr:rowOff>76200</xdr:rowOff>
        </xdr:from>
        <xdr:to>
          <xdr:col>2</xdr:col>
          <xdr:colOff>847725</xdr:colOff>
          <xdr:row>22</xdr:row>
          <xdr:rowOff>295275</xdr:rowOff>
        </xdr:to>
        <xdr:grpSp>
          <xdr:nvGrpSpPr>
            <xdr:cNvPr id="2" name="Group 1">
              <a:extLst>
                <a:ext uri="{FF2B5EF4-FFF2-40B4-BE49-F238E27FC236}">
                  <a16:creationId xmlns:a16="http://schemas.microsoft.com/office/drawing/2014/main" id="{00000000-0008-0000-0000-000002000000}"/>
                </a:ext>
              </a:extLst>
            </xdr:cNvPr>
            <xdr:cNvGrpSpPr/>
          </xdr:nvGrpSpPr>
          <xdr:grpSpPr>
            <a:xfrm>
              <a:off x="123825" y="8077200"/>
              <a:ext cx="2743200" cy="219075"/>
              <a:chOff x="447675" y="5381625"/>
              <a:chExt cx="2743200" cy="219075"/>
            </a:xfrm>
            <a:gradFill>
              <a:gsLst>
                <a:gs pos="0">
                  <a:schemeClr val="accent1">
                    <a:lumMod val="5000"/>
                    <a:lumOff val="95000"/>
                  </a:schemeClr>
                </a:gs>
                <a:gs pos="56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effectLst>
              <a:outerShdw blurRad="50800" dist="38100" dir="2700000" algn="tl" rotWithShape="0">
                <a:prstClr val="black">
                  <a:alpha val="40000"/>
                </a:prstClr>
              </a:outerShdw>
            </a:effectLst>
          </xdr:grpSpPr>
          <xdr:sp macro="" textlink="">
            <xdr:nvSpPr>
              <xdr:cNvPr id="2052" name="Option 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447675" y="5381625"/>
                <a:ext cx="138112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sp macro="" textlink="">
            <xdr:nvSpPr>
              <xdr:cNvPr id="2053" name="Option 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1914525" y="5381625"/>
                <a:ext cx="12763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152400</xdr:colOff>
          <xdr:row>6</xdr:row>
          <xdr:rowOff>95250</xdr:rowOff>
        </xdr:from>
        <xdr:to>
          <xdr:col>12</xdr:col>
          <xdr:colOff>0</xdr:colOff>
          <xdr:row>9</xdr:row>
          <xdr:rowOff>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4</xdr:row>
          <xdr:rowOff>0</xdr:rowOff>
        </xdr:from>
        <xdr:to>
          <xdr:col>4</xdr:col>
          <xdr:colOff>685800</xdr:colOff>
          <xdr:row>4</xdr:row>
          <xdr:rowOff>219075</xdr:rowOff>
        </xdr:to>
        <xdr:sp macro="" textlink="">
          <xdr:nvSpPr>
            <xdr:cNvPr id="1049" name="Option Button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Amended Report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xdr:row>
          <xdr:rowOff>76200</xdr:rowOff>
        </xdr:from>
        <xdr:to>
          <xdr:col>4</xdr:col>
          <xdr:colOff>790575</xdr:colOff>
          <xdr:row>4</xdr:row>
          <xdr:rowOff>38100</xdr:rowOff>
        </xdr:to>
        <xdr:sp macro="" textlink="">
          <xdr:nvSpPr>
            <xdr:cNvPr id="1048" name="Option Button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fr-CA" sz="800" b="0" i="0" u="none" strike="noStrike" baseline="0">
                  <a:solidFill>
                    <a:srgbClr val="000000"/>
                  </a:solidFill>
                  <a:latin typeface="Tahoma"/>
                  <a:ea typeface="Tahoma"/>
                  <a:cs typeface="Tahoma"/>
                </a:rPr>
                <a:t>Original Submission</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frankli\AppData\Roaming\OpenText\OTEdit\EC_GCDOCS_NRCan\c13096905\V2_ESTMA_XLS_Reporting_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Payments by Payee"/>
      <sheetName val="Sheet2"/>
      <sheetName val="Sheet3"/>
      <sheetName val="Payments by Project"/>
    </sheetNames>
    <sheetDataSet>
      <sheetData sheetId="0" refreshError="1"/>
      <sheetData sheetId="1" refreshError="1"/>
      <sheetData sheetId="2" refreshError="1"/>
      <sheetData sheetId="3" refreshError="1"/>
      <sheetData sheetId="4"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2" displayName="Table2" ref="A9:L37" totalsRowShown="0" headerRowDxfId="28" dataDxfId="26" headerRowBorderDxfId="27">
  <tableColumns count="12">
    <tableColumn id="1" xr3:uid="{00000000-0010-0000-0000-000001000000}" name="Country" dataDxfId="25"/>
    <tableColumn id="2" xr3:uid="{00000000-0010-0000-0000-000002000000}" name="Payee Name1" dataDxfId="24"/>
    <tableColumn id="3" xr3:uid="{00000000-0010-0000-0000-000003000000}" name="Departments, Agency, etc… within Payee that Received Payments2" dataDxfId="23"/>
    <tableColumn id="8" xr3:uid="{00000000-0010-0000-0000-000008000000}" name="Taxes" dataDxfId="22"/>
    <tableColumn id="5" xr3:uid="{00000000-0010-0000-0000-000005000000}" name="Royalties" dataDxfId="21"/>
    <tableColumn id="7" xr3:uid="{00000000-0010-0000-0000-000007000000}" name="Fees" dataDxfId="20"/>
    <tableColumn id="4" xr3:uid="{00000000-0010-0000-0000-000004000000}" name="Production Entitlements" dataDxfId="19"/>
    <tableColumn id="6" xr3:uid="{00000000-0010-0000-0000-000006000000}" name="Bonuses" dataDxfId="18"/>
    <tableColumn id="9" xr3:uid="{00000000-0010-0000-0000-000009000000}" name="Dividends" dataDxfId="17"/>
    <tableColumn id="10" xr3:uid="{00000000-0010-0000-0000-00000A000000}" name="Infrastructure Improvement Payments" dataDxfId="16"/>
    <tableColumn id="11" xr3:uid="{00000000-0010-0000-0000-00000B000000}" name="Total Amount paid to Payee" dataDxfId="15">
      <calculatedColumnFormula>IF(SUM(Table2[[#This Row],[Taxes]:[Infrastructure Improvement Payments]])=0,"",SUM(Table2[[#This Row],[Taxes]:[Infrastructure Improvement Payments]]))</calculatedColumnFormula>
    </tableColumn>
    <tableColumn id="12" xr3:uid="{00000000-0010-0000-0000-00000C000000}" name="Notes34" dataDxfId="14"/>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e25" displayName="Table25" ref="A9:K37" totalsRowShown="0" headerRowDxfId="13" dataDxfId="11" headerRowBorderDxfId="12">
  <tableColumns count="11">
    <tableColumn id="1" xr3:uid="{00000000-0010-0000-0100-000001000000}" name="Country" dataDxfId="10"/>
    <tableColumn id="2" xr3:uid="{00000000-0010-0000-0100-000002000000}" name="Project Name1" dataDxfId="9"/>
    <tableColumn id="3" xr3:uid="{00000000-0010-0000-0100-000003000000}" name="Taxes" dataDxfId="8">
      <calculatedColumnFormula>Table2[[#This Row],[Total Amount paid to Payee]]+'Payments by Payee'!K11</calculatedColumnFormula>
    </tableColumn>
    <tableColumn id="8" xr3:uid="{00000000-0010-0000-0100-000008000000}" name="Royalties" dataDxfId="7"/>
    <tableColumn id="5" xr3:uid="{00000000-0010-0000-0100-000005000000}" name="Fees" dataDxfId="6">
      <calculatedColumnFormula>Table2[[#This Row],[Fees]]+'Payments by Payee'!F11+'Payments by Payee'!F12</calculatedColumnFormula>
    </tableColumn>
    <tableColumn id="7" xr3:uid="{00000000-0010-0000-0100-000007000000}" name="Production Entitlements" dataDxfId="5"/>
    <tableColumn id="4" xr3:uid="{00000000-0010-0000-0100-000004000000}" name="Bonuses" dataDxfId="4"/>
    <tableColumn id="6" xr3:uid="{00000000-0010-0000-0100-000006000000}" name="Dividends" dataDxfId="3"/>
    <tableColumn id="9" xr3:uid="{00000000-0010-0000-0100-000009000000}" name="Infrastructure Improvement Payments" dataDxfId="2"/>
    <tableColumn id="10" xr3:uid="{00000000-0010-0000-0100-00000A000000}" name="Total Amount paid by Project" dataDxfId="1">
      <calculatedColumnFormula>SUM(Table25[[#This Row],[Taxes]:[Infrastructure Improvement Payments]])</calculatedColumnFormula>
    </tableColumn>
    <tableColumn id="11" xr3:uid="{00000000-0010-0000-0100-00000B000000}" name="Notes23" dataDxfId="0">
      <calculatedColumnFormula>IF(SUM(Table25[[#This Row],[Royalties]:[Total Amount paid by Project]])=0,"",SUM(Table25[[#This Row],[Royalties]:[Total Amount paid by Project]]))</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rncan.gc.ca/nos-ressources-naturelles/mines-materiaux/lmtse/rapports-lmtse/24284"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6" tint="0.39997558519241921"/>
    <pageSetUpPr fitToPage="1"/>
  </sheetPr>
  <dimension ref="A1:L52"/>
  <sheetViews>
    <sheetView showGridLines="0" topLeftCell="A13" zoomScaleNormal="100" workbookViewId="0">
      <selection activeCell="A48" sqref="A48:E48"/>
    </sheetView>
  </sheetViews>
  <sheetFormatPr baseColWidth="10" defaultColWidth="9.140625" defaultRowHeight="15" x14ac:dyDescent="0.25"/>
  <cols>
    <col min="1" max="1" width="17.5703125" style="7" customWidth="1"/>
    <col min="2" max="2" width="12.7109375" customWidth="1"/>
    <col min="3" max="3" width="48.28515625" customWidth="1"/>
    <col min="4" max="4" width="1.5703125" customWidth="1"/>
    <col min="5" max="5" width="93.42578125" style="6" customWidth="1"/>
  </cols>
  <sheetData>
    <row r="1" spans="1:12" ht="30" customHeight="1" x14ac:dyDescent="0.25">
      <c r="A1" s="42" t="s">
        <v>0</v>
      </c>
      <c r="B1" s="43"/>
      <c r="C1" s="43"/>
      <c r="D1" s="43"/>
      <c r="E1" s="44"/>
      <c r="L1" s="19">
        <v>1</v>
      </c>
    </row>
    <row r="3" spans="1:12" x14ac:dyDescent="0.25">
      <c r="A3" s="7" t="s">
        <v>1</v>
      </c>
      <c r="C3" s="109"/>
    </row>
    <row r="4" spans="1:12" ht="45" customHeight="1" x14ac:dyDescent="0.25">
      <c r="A4" s="121" t="s">
        <v>2</v>
      </c>
      <c r="B4" s="121"/>
      <c r="C4" s="121"/>
      <c r="D4" s="121"/>
      <c r="E4" s="121"/>
    </row>
    <row r="5" spans="1:12" ht="15" customHeight="1" x14ac:dyDescent="0.25">
      <c r="A5" s="33"/>
      <c r="B5" s="33"/>
      <c r="C5" s="33"/>
      <c r="D5" s="33"/>
      <c r="E5" s="33"/>
    </row>
    <row r="6" spans="1:12" ht="15" customHeight="1" x14ac:dyDescent="0.3">
      <c r="A6" s="132" t="s">
        <v>3</v>
      </c>
      <c r="B6" s="132"/>
      <c r="C6" s="132"/>
      <c r="D6" s="132"/>
      <c r="E6" s="132"/>
    </row>
    <row r="7" spans="1:12" ht="15" customHeight="1" x14ac:dyDescent="0.3">
      <c r="A7" s="21"/>
      <c r="B7" s="21"/>
    </row>
    <row r="8" spans="1:12" x14ac:dyDescent="0.25">
      <c r="A8" s="130" t="s">
        <v>4</v>
      </c>
      <c r="B8" s="130"/>
      <c r="C8" s="37" t="s">
        <v>503</v>
      </c>
      <c r="E8" s="22" t="s">
        <v>5</v>
      </c>
    </row>
    <row r="9" spans="1:12" ht="60" x14ac:dyDescent="0.25">
      <c r="A9" s="125" t="s">
        <v>6</v>
      </c>
      <c r="B9" s="125"/>
      <c r="C9" s="38" t="s">
        <v>504</v>
      </c>
      <c r="E9" s="22" t="s">
        <v>7</v>
      </c>
    </row>
    <row r="10" spans="1:12" ht="45" customHeight="1" x14ac:dyDescent="0.25">
      <c r="A10" s="134" t="s">
        <v>8</v>
      </c>
      <c r="B10" s="18" t="s">
        <v>9</v>
      </c>
      <c r="C10" s="38">
        <v>43466</v>
      </c>
      <c r="E10" s="22" t="s">
        <v>10</v>
      </c>
    </row>
    <row r="11" spans="1:12" ht="45" x14ac:dyDescent="0.25">
      <c r="A11" s="135"/>
      <c r="B11" s="18" t="s">
        <v>11</v>
      </c>
      <c r="C11" s="38">
        <v>43738</v>
      </c>
      <c r="E11" s="22" t="s">
        <v>12</v>
      </c>
    </row>
    <row r="12" spans="1:12" ht="45" customHeight="1" x14ac:dyDescent="0.25">
      <c r="A12" s="127" t="s">
        <v>13</v>
      </c>
      <c r="B12" s="127"/>
      <c r="C12" s="38"/>
      <c r="E12" s="22" t="s">
        <v>14</v>
      </c>
    </row>
    <row r="13" spans="1:12" ht="15" customHeight="1" x14ac:dyDescent="0.25">
      <c r="A13" s="24"/>
      <c r="B13" s="24"/>
      <c r="C13" s="26"/>
      <c r="E13" s="25"/>
    </row>
    <row r="14" spans="1:12" ht="15" customHeight="1" x14ac:dyDescent="0.25">
      <c r="A14" s="133" t="s">
        <v>15</v>
      </c>
      <c r="B14" s="133"/>
      <c r="C14" s="133"/>
      <c r="D14" s="133"/>
      <c r="E14" s="133"/>
    </row>
    <row r="15" spans="1:12" ht="15" customHeight="1" x14ac:dyDescent="0.25">
      <c r="A15" s="10"/>
    </row>
    <row r="16" spans="1:12" ht="60" customHeight="1" x14ac:dyDescent="0.25">
      <c r="A16" s="127" t="s">
        <v>16</v>
      </c>
      <c r="B16" s="127"/>
      <c r="C16" s="39" t="s">
        <v>17</v>
      </c>
      <c r="D16" s="34"/>
      <c r="E16" s="22" t="s">
        <v>18</v>
      </c>
    </row>
    <row r="17" spans="1:9" ht="60" customHeight="1" x14ac:dyDescent="0.25">
      <c r="A17" s="128" t="str">
        <f>IF($C$16="yes","Additional Subsidiary Reporting Entities Included","")</f>
        <v/>
      </c>
      <c r="B17" s="129"/>
      <c r="C17" s="38"/>
      <c r="E17" s="22" t="s">
        <v>19</v>
      </c>
    </row>
    <row r="18" spans="1:9" ht="15" customHeight="1" x14ac:dyDescent="0.25"/>
    <row r="19" spans="1:9" ht="15" customHeight="1" x14ac:dyDescent="0.3">
      <c r="A19" s="132" t="s">
        <v>20</v>
      </c>
      <c r="B19" s="132"/>
      <c r="C19" s="132"/>
      <c r="D19" s="132"/>
      <c r="E19" s="132"/>
    </row>
    <row r="20" spans="1:9" ht="15" customHeight="1" x14ac:dyDescent="0.3">
      <c r="A20" s="21"/>
      <c r="B20" s="21"/>
    </row>
    <row r="21" spans="1:9" ht="45" x14ac:dyDescent="0.25">
      <c r="A21" s="122" t="s">
        <v>21</v>
      </c>
      <c r="B21" s="122"/>
      <c r="C21" s="23" t="s">
        <v>22</v>
      </c>
      <c r="E21" s="22" t="s">
        <v>23</v>
      </c>
    </row>
    <row r="22" spans="1:9" x14ac:dyDescent="0.25">
      <c r="A22" s="130" t="s">
        <v>24</v>
      </c>
      <c r="B22" s="130"/>
      <c r="C22" s="110">
        <v>44956</v>
      </c>
      <c r="E22" s="22" t="s">
        <v>25</v>
      </c>
    </row>
    <row r="23" spans="1:9" ht="30" customHeight="1" x14ac:dyDescent="0.25">
      <c r="A23"/>
      <c r="C23" s="14"/>
      <c r="E23" s="15"/>
    </row>
    <row r="24" spans="1:9" ht="45" customHeight="1" x14ac:dyDescent="0.25">
      <c r="A24" s="125" t="s">
        <v>26</v>
      </c>
      <c r="B24" s="125"/>
      <c r="C24" s="120" t="s">
        <v>513</v>
      </c>
      <c r="E24" s="22" t="s">
        <v>27</v>
      </c>
    </row>
    <row r="25" spans="1:9" ht="30" customHeight="1" x14ac:dyDescent="0.25">
      <c r="A25" s="125" t="str">
        <f>IF('Cover Page - do not edit'!L1=2,"Report Version","")</f>
        <v/>
      </c>
      <c r="B25" s="125"/>
      <c r="C25" s="37"/>
      <c r="E25" s="22" t="str">
        <f>IF('Cover Page - do not edit'!$L$1=2,"Select the cell and click on the arrow to enter the version number of this report (e.g., first amendment would be entered as version 2).","")</f>
        <v/>
      </c>
    </row>
    <row r="27" spans="1:9" ht="15" customHeight="1" x14ac:dyDescent="0.25">
      <c r="A27" s="133" t="s">
        <v>28</v>
      </c>
      <c r="B27" s="133"/>
      <c r="C27" s="133"/>
      <c r="D27" s="133"/>
      <c r="E27" s="133"/>
    </row>
    <row r="28" spans="1:9" ht="15" customHeight="1" x14ac:dyDescent="0.25">
      <c r="A28" s="10"/>
    </row>
    <row r="29" spans="1:9" ht="60" customHeight="1" x14ac:dyDescent="0.25">
      <c r="A29" s="127" t="s">
        <v>29</v>
      </c>
      <c r="B29" s="127"/>
      <c r="C29" s="37" t="s">
        <v>17</v>
      </c>
      <c r="E29" s="22" t="s">
        <v>30</v>
      </c>
    </row>
    <row r="30" spans="1:9" ht="30" customHeight="1" x14ac:dyDescent="0.3">
      <c r="A30" s="124" t="str">
        <f>IF($C$29="Yes","Original Jurisdiction of the Report","")</f>
        <v/>
      </c>
      <c r="B30" s="124"/>
      <c r="C30" s="40"/>
      <c r="E30" s="22" t="str">
        <f>IF($C$29="yes","Enter the jurisdiction under which the report was originally submitted.","")</f>
        <v/>
      </c>
      <c r="I30" s="8"/>
    </row>
    <row r="31" spans="1:9" ht="15" customHeight="1" x14ac:dyDescent="0.25">
      <c r="A31" s="124" t="str">
        <f>IF($C$29="Yes","Due date in other jurisdiction","")</f>
        <v/>
      </c>
      <c r="B31" s="124"/>
      <c r="C31" s="41"/>
      <c r="E31" s="22" t="str">
        <f>IF($C$29="yes","Enter the date when the report was due in the above jurisdiction in the format YYYY-MM-DD.","")</f>
        <v/>
      </c>
    </row>
    <row r="33" spans="1:5" ht="15" customHeight="1" x14ac:dyDescent="0.25">
      <c r="A33" s="133" t="s">
        <v>31</v>
      </c>
      <c r="B33" s="133"/>
      <c r="C33" s="133"/>
      <c r="D33" s="133"/>
      <c r="E33" s="133"/>
    </row>
    <row r="34" spans="1:5" ht="15" customHeight="1" x14ac:dyDescent="0.25">
      <c r="A34" s="32"/>
      <c r="B34" s="32"/>
      <c r="C34" s="32"/>
      <c r="D34" s="32"/>
      <c r="E34" s="32"/>
    </row>
    <row r="35" spans="1:5" x14ac:dyDescent="0.25">
      <c r="A35" s="7" t="s">
        <v>32</v>
      </c>
    </row>
    <row r="36" spans="1:5" ht="150" customHeight="1" x14ac:dyDescent="0.25">
      <c r="A36" s="126" t="s">
        <v>33</v>
      </c>
      <c r="B36" s="126"/>
      <c r="C36" s="126"/>
      <c r="E36" s="20" t="s">
        <v>34</v>
      </c>
    </row>
    <row r="37" spans="1:5" ht="15" customHeight="1" x14ac:dyDescent="0.25">
      <c r="A37" s="9"/>
      <c r="B37" s="6"/>
      <c r="C37" s="6"/>
    </row>
    <row r="38" spans="1:5" ht="30" x14ac:dyDescent="0.25">
      <c r="A38" s="136" t="s">
        <v>35</v>
      </c>
      <c r="B38" s="137"/>
      <c r="C38" s="27" t="s">
        <v>36</v>
      </c>
      <c r="E38" s="11" t="s">
        <v>37</v>
      </c>
    </row>
    <row r="39" spans="1:5" x14ac:dyDescent="0.25">
      <c r="A39" s="136" t="str">
        <f>IF($C$38="Through Independent Audit","Date of Audit Opinion","")</f>
        <v/>
      </c>
      <c r="B39" s="137"/>
      <c r="C39" s="36"/>
      <c r="E39" s="11" t="str">
        <f>IF($C$38="Through Independent Audit","Enter the date of the audit opinion.","")</f>
        <v/>
      </c>
    </row>
    <row r="40" spans="1:5" ht="45" customHeight="1" x14ac:dyDescent="0.25">
      <c r="A40" s="136" t="str">
        <f>IF($C$38="Through Independent Audit","Audit Report Location","")</f>
        <v/>
      </c>
      <c r="B40" s="137"/>
      <c r="C40" s="27"/>
      <c r="E40" s="11" t="str">
        <f>IF(C38="Through independent audit","The audit report may be  attached to the end of the ESTMA report, or a link to the website where the auditor's report is posted can be provided. Please indicate 'At End of Report,' or provide the audit report's website address.","")</f>
        <v/>
      </c>
    </row>
    <row r="42" spans="1:5" ht="30" customHeight="1" x14ac:dyDescent="0.25">
      <c r="A42" s="124" t="s">
        <v>38</v>
      </c>
      <c r="B42" s="124"/>
      <c r="C42" s="27" t="s">
        <v>39</v>
      </c>
      <c r="E42" s="31" t="s">
        <v>40</v>
      </c>
    </row>
    <row r="43" spans="1:5" ht="15" customHeight="1" x14ac:dyDescent="0.25">
      <c r="A43" s="136" t="s">
        <v>41</v>
      </c>
      <c r="B43" s="137"/>
      <c r="C43" s="27" t="s">
        <v>42</v>
      </c>
      <c r="E43" s="31" t="s">
        <v>43</v>
      </c>
    </row>
    <row r="44" spans="1:5" x14ac:dyDescent="0.25">
      <c r="A44" s="136" t="s">
        <v>44</v>
      </c>
      <c r="B44" s="137"/>
      <c r="C44" s="110">
        <v>44956</v>
      </c>
      <c r="E44" s="31" t="s">
        <v>45</v>
      </c>
    </row>
    <row r="46" spans="1:5" ht="15.75" x14ac:dyDescent="0.25">
      <c r="A46" s="28" t="s">
        <v>46</v>
      </c>
    </row>
    <row r="47" spans="1:5" x14ac:dyDescent="0.25">
      <c r="A47" s="29"/>
    </row>
    <row r="48" spans="1:5" ht="30" customHeight="1" x14ac:dyDescent="0.25">
      <c r="A48" s="123" t="s">
        <v>47</v>
      </c>
      <c r="B48" s="123"/>
      <c r="C48" s="123"/>
      <c r="D48" s="123"/>
      <c r="E48" s="123"/>
    </row>
    <row r="49" spans="1:5" ht="15" customHeight="1" x14ac:dyDescent="0.25">
      <c r="A49" s="30"/>
      <c r="B49" s="30"/>
      <c r="C49" s="30"/>
      <c r="D49" s="30"/>
      <c r="E49" s="30"/>
    </row>
    <row r="50" spans="1:5" ht="15.75" x14ac:dyDescent="0.25">
      <c r="A50" s="131" t="s">
        <v>48</v>
      </c>
      <c r="B50" s="131"/>
      <c r="C50" s="131"/>
      <c r="D50" s="131"/>
      <c r="E50" s="131"/>
    </row>
    <row r="52" spans="1:5" ht="116.25" customHeight="1" x14ac:dyDescent="0.25">
      <c r="A52"/>
    </row>
  </sheetData>
  <mergeCells count="28">
    <mergeCell ref="A50:E50"/>
    <mergeCell ref="A6:E6"/>
    <mergeCell ref="A14:E14"/>
    <mergeCell ref="A19:E19"/>
    <mergeCell ref="A27:E27"/>
    <mergeCell ref="A33:E33"/>
    <mergeCell ref="A12:B12"/>
    <mergeCell ref="A10:A11"/>
    <mergeCell ref="A38:B38"/>
    <mergeCell ref="A39:B39"/>
    <mergeCell ref="A40:B40"/>
    <mergeCell ref="A43:B43"/>
    <mergeCell ref="A44:B44"/>
    <mergeCell ref="A4:E4"/>
    <mergeCell ref="A21:B21"/>
    <mergeCell ref="A48:E48"/>
    <mergeCell ref="A31:B31"/>
    <mergeCell ref="A24:B24"/>
    <mergeCell ref="A36:C36"/>
    <mergeCell ref="A30:B30"/>
    <mergeCell ref="A42:B42"/>
    <mergeCell ref="A16:B16"/>
    <mergeCell ref="A17:B17"/>
    <mergeCell ref="A29:B29"/>
    <mergeCell ref="A8:B8"/>
    <mergeCell ref="A22:B22"/>
    <mergeCell ref="A9:B9"/>
    <mergeCell ref="A25:B25"/>
  </mergeCells>
  <conditionalFormatting sqref="B32">
    <cfRule type="expression" dxfId="44" priority="26">
      <formula>$C$29="yes"</formula>
    </cfRule>
  </conditionalFormatting>
  <conditionalFormatting sqref="E17">
    <cfRule type="expression" dxfId="43" priority="12">
      <formula>$C$16="no"</formula>
    </cfRule>
    <cfRule type="expression" dxfId="42" priority="15">
      <formula>$C$16="no"</formula>
    </cfRule>
  </conditionalFormatting>
  <conditionalFormatting sqref="A17:C17">
    <cfRule type="expression" dxfId="41" priority="13">
      <formula>$C$16="no"</formula>
    </cfRule>
  </conditionalFormatting>
  <conditionalFormatting sqref="A30:C30">
    <cfRule type="expression" dxfId="40" priority="8">
      <formula>$C$29="no"</formula>
    </cfRule>
  </conditionalFormatting>
  <conditionalFormatting sqref="A31:C31">
    <cfRule type="expression" dxfId="39" priority="7">
      <formula>$C$29="no"</formula>
    </cfRule>
  </conditionalFormatting>
  <conditionalFormatting sqref="E30">
    <cfRule type="expression" dxfId="38" priority="6">
      <formula>$C$29="no"</formula>
    </cfRule>
  </conditionalFormatting>
  <conditionalFormatting sqref="E31">
    <cfRule type="expression" dxfId="37" priority="5">
      <formula>$C$29="no"</formula>
    </cfRule>
  </conditionalFormatting>
  <conditionalFormatting sqref="A39:C39">
    <cfRule type="expression" dxfId="36" priority="4">
      <formula>$C$38="By Reporting Entity"</formula>
    </cfRule>
  </conditionalFormatting>
  <conditionalFormatting sqref="A40:C40">
    <cfRule type="expression" dxfId="35" priority="3">
      <formula>$C$38="By Reporting Entity"</formula>
    </cfRule>
  </conditionalFormatting>
  <conditionalFormatting sqref="E39">
    <cfRule type="expression" dxfId="34" priority="2">
      <formula>$C$38="By Reporting Entity"</formula>
    </cfRule>
  </conditionalFormatting>
  <conditionalFormatting sqref="E40">
    <cfRule type="expression" dxfId="33" priority="1">
      <formula>$C$38="By Reporting Entity"</formula>
    </cfRule>
  </conditionalFormatting>
  <dataValidations count="3">
    <dataValidation type="list" allowBlank="1" showInputMessage="1" showErrorMessage="1" sqref="C25" xr:uid="{00000000-0002-0000-0000-000000000000}">
      <formula1>"2, 3, 4, 5, 6, 7, 8, 9, 10"</formula1>
    </dataValidation>
    <dataValidation type="list" allowBlank="1" showInputMessage="1" showErrorMessage="1" sqref="C29 C16" xr:uid="{00000000-0002-0000-0000-000001000000}">
      <formula1>"Yes, No"</formula1>
    </dataValidation>
    <dataValidation type="list" allowBlank="1" showInputMessage="1" showErrorMessage="1" sqref="C38" xr:uid="{00000000-0002-0000-0000-000002000000}">
      <formula1>"By Reporting Entity, Through Independent Audit"</formula1>
    </dataValidation>
  </dataValidations>
  <hyperlinks>
    <hyperlink ref="C24" r:id="rId1" xr:uid="{D5BFEC5E-9F06-47E4-9DE7-E58F008452AF}"/>
  </hyperlinks>
  <pageMargins left="0.70866141732283472" right="0.70866141732283472" top="0.74803149606299213" bottom="0.74803149606299213" header="0.31496062992125984" footer="0.31496062992125984"/>
  <pageSetup paperSize="5" scale="37"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2052" r:id="rId5" name="Option Button 4">
              <controlPr defaultSize="0" autoFill="0" autoLine="0" autoPict="0">
                <anchor moveWithCells="1">
                  <from>
                    <xdr:col>0</xdr:col>
                    <xdr:colOff>123825</xdr:colOff>
                    <xdr:row>22</xdr:row>
                    <xdr:rowOff>76200</xdr:rowOff>
                  </from>
                  <to>
                    <xdr:col>1</xdr:col>
                    <xdr:colOff>333375</xdr:colOff>
                    <xdr:row>22</xdr:row>
                    <xdr:rowOff>295275</xdr:rowOff>
                  </to>
                </anchor>
              </controlPr>
            </control>
          </mc:Choice>
        </mc:AlternateContent>
        <mc:AlternateContent xmlns:mc="http://schemas.openxmlformats.org/markup-compatibility/2006">
          <mc:Choice Requires="x14">
            <control shapeId="2053" r:id="rId6" name="Option Button 5">
              <controlPr defaultSize="0" autoFill="0" autoLine="0" autoPict="0">
                <anchor moveWithCells="1">
                  <from>
                    <xdr:col>1</xdr:col>
                    <xdr:colOff>419100</xdr:colOff>
                    <xdr:row>22</xdr:row>
                    <xdr:rowOff>76200</xdr:rowOff>
                  </from>
                  <to>
                    <xdr:col>2</xdr:col>
                    <xdr:colOff>847725</xdr:colOff>
                    <xdr:row>22</xdr:row>
                    <xdr:rowOff>295275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0" id="{16008840-2200-42FC-B1C9-D21A6AEBB9CA}">
            <xm:f>'Cover Page - do not edit'!$L$1=1</xm:f>
            <x14:dxf>
              <fill>
                <patternFill>
                  <bgColor theme="0"/>
                </patternFill>
              </fill>
              <border>
                <left/>
                <right/>
                <top style="thin">
                  <color auto="1"/>
                </top>
                <bottom/>
                <vertical/>
                <horizontal/>
              </border>
            </x14:dxf>
          </x14:cfRule>
          <xm:sqref>A25:C25</xm:sqref>
        </x14:conditionalFormatting>
        <x14:conditionalFormatting xmlns:xm="http://schemas.microsoft.com/office/excel/2006/main">
          <x14:cfRule type="expression" priority="11" id="{FB586AC4-93BA-43AD-8281-28CD653B08E2}">
            <xm:f>'Cover Page - do not edit'!$L$1=1</xm:f>
            <x14:dxf>
              <border>
                <left/>
                <right/>
                <top style="thin">
                  <color auto="1"/>
                </top>
                <bottom/>
                <vertical/>
                <horizontal/>
              </border>
            </x14:dxf>
          </x14:cfRule>
          <xm:sqref>E25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3000000}">
          <x14:formula1>
            <xm:f>'Payments by Payee'!$CW$1:$CW$152</xm:f>
          </x14:formula1>
          <xm:sqref>C21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M21"/>
  <sheetViews>
    <sheetView showGridLines="0" zoomScaleNormal="100" workbookViewId="0">
      <selection activeCell="C3" sqref="C3"/>
    </sheetView>
  </sheetViews>
  <sheetFormatPr baseColWidth="10" defaultColWidth="9.140625" defaultRowHeight="15" x14ac:dyDescent="0.25"/>
  <cols>
    <col min="1" max="1" width="39.85546875" customWidth="1"/>
    <col min="2" max="2" width="10.42578125" style="16" customWidth="1"/>
    <col min="3" max="3" width="15.42578125" style="16" customWidth="1"/>
    <col min="4" max="4" width="10" style="16" customWidth="1"/>
    <col min="5" max="5" width="15.42578125" style="16" customWidth="1"/>
    <col min="6" max="6" width="13.85546875" style="16" customWidth="1"/>
    <col min="7" max="7" width="17.140625" style="16" customWidth="1"/>
    <col min="8" max="8" width="25.42578125" customWidth="1"/>
  </cols>
  <sheetData>
    <row r="1" spans="1:13" ht="41.25" customHeight="1" x14ac:dyDescent="0.25">
      <c r="A1" s="144" t="s">
        <v>49</v>
      </c>
      <c r="B1" s="145"/>
      <c r="C1" s="145"/>
      <c r="D1" s="145"/>
      <c r="E1" s="145"/>
      <c r="F1" s="145"/>
      <c r="G1" s="145"/>
      <c r="H1" s="158" t="s">
        <v>50</v>
      </c>
      <c r="L1" s="13">
        <v>1</v>
      </c>
    </row>
    <row r="2" spans="1:13" ht="24" customHeight="1" x14ac:dyDescent="0.25">
      <c r="A2" s="62" t="s">
        <v>51</v>
      </c>
      <c r="B2" s="146" t="str">
        <f>IF('Data Entry'!C8="","",'Data Entry'!C8)</f>
        <v>Breakwater Resources LTD</v>
      </c>
      <c r="C2" s="146"/>
      <c r="D2" s="147"/>
      <c r="E2" s="147"/>
      <c r="F2" s="147"/>
      <c r="G2" s="147"/>
      <c r="H2" s="159"/>
    </row>
    <row r="3" spans="1:13" ht="31.5" x14ac:dyDescent="0.25">
      <c r="A3" s="62" t="s">
        <v>8</v>
      </c>
      <c r="B3" s="97" t="s">
        <v>52</v>
      </c>
      <c r="C3" s="64">
        <f>IF('Data Entry'!C10="","",'Data Entry'!C10)</f>
        <v>43466</v>
      </c>
      <c r="D3" s="97" t="s">
        <v>53</v>
      </c>
      <c r="E3" s="64">
        <f>IF('Data Entry'!C11="","",'Data Entry'!C11)</f>
        <v>43738</v>
      </c>
      <c r="F3" s="98" t="s">
        <v>54</v>
      </c>
      <c r="G3" s="64">
        <f>IF('Data Entry'!C22="","",'Data Entry'!C22)</f>
        <v>44956</v>
      </c>
      <c r="H3" s="159"/>
    </row>
    <row r="4" spans="1:13" ht="20.25" customHeight="1" x14ac:dyDescent="0.25">
      <c r="A4" s="154" t="s">
        <v>55</v>
      </c>
      <c r="B4" s="155" t="str">
        <f>IF('Data Entry'!C9="","",'Data Entry'!C9)</f>
        <v>E448565</v>
      </c>
      <c r="C4" s="155"/>
      <c r="D4" s="161"/>
      <c r="E4" s="161"/>
      <c r="F4" s="162" t="str">
        <f>IF(L1=1,"","Report Version")</f>
        <v/>
      </c>
      <c r="G4" s="162"/>
      <c r="H4" s="53"/>
    </row>
    <row r="5" spans="1:13" ht="20.25" customHeight="1" x14ac:dyDescent="0.25">
      <c r="A5" s="154"/>
      <c r="B5" s="155"/>
      <c r="C5" s="155"/>
      <c r="D5" s="161"/>
      <c r="E5" s="161"/>
      <c r="F5" s="146" t="str">
        <f>IF(L1=1,"",IF('Data Entry'!C25="","Enter Version Number of Report",'Data Entry'!C25))</f>
        <v/>
      </c>
      <c r="G5" s="146"/>
      <c r="H5" s="53"/>
    </row>
    <row r="6" spans="1:13" ht="36" customHeight="1" x14ac:dyDescent="0.25">
      <c r="A6" s="62" t="s">
        <v>56</v>
      </c>
      <c r="B6" s="146" t="str">
        <f>IF('Data Entry'!C12="","",'Data Entry'!C12)</f>
        <v/>
      </c>
      <c r="C6" s="147"/>
      <c r="D6" s="147"/>
      <c r="E6" s="147"/>
      <c r="F6" s="147"/>
      <c r="G6" s="147"/>
      <c r="H6" s="53"/>
    </row>
    <row r="7" spans="1:13" ht="8.25" customHeight="1" x14ac:dyDescent="0.25">
      <c r="A7" s="156"/>
      <c r="B7" s="157"/>
      <c r="C7" s="157"/>
      <c r="D7" s="157"/>
      <c r="E7" s="157"/>
      <c r="F7" s="157"/>
      <c r="G7" s="157"/>
      <c r="H7" s="53"/>
    </row>
    <row r="8" spans="1:13" ht="30.75" customHeight="1" x14ac:dyDescent="0.25">
      <c r="A8" s="62" t="str">
        <f>IF('Data Entry'!C16="yes","For Consolidated Reports - Subsidiary Reporting Entities Included in Report:","Not Consolidated")</f>
        <v>Not Consolidated</v>
      </c>
      <c r="B8" s="146" t="str">
        <f>IF('Data Entry'!C16="yes",IF('Data Entry'!C17="","",'Data Entry'!C17),"")</f>
        <v/>
      </c>
      <c r="C8" s="147"/>
      <c r="D8" s="147"/>
      <c r="E8" s="147"/>
      <c r="F8" s="147"/>
      <c r="G8" s="147"/>
      <c r="H8" s="53"/>
    </row>
    <row r="9" spans="1:13" ht="8.25" customHeight="1" x14ac:dyDescent="0.25">
      <c r="A9" s="156"/>
      <c r="B9" s="157"/>
      <c r="C9" s="157"/>
      <c r="D9" s="157"/>
      <c r="E9" s="157"/>
      <c r="F9" s="157"/>
      <c r="G9" s="157"/>
      <c r="H9" s="53"/>
    </row>
    <row r="10" spans="1:13" ht="48" customHeight="1" x14ac:dyDescent="0.25">
      <c r="A10" s="62" t="str">
        <f>IF('Data Entry'!C29="yes","For Substituted Reports - Jurisdiction in which the Transparency Report was Originally Filed:","Not Substituted")</f>
        <v>Not Substituted</v>
      </c>
      <c r="B10" s="146" t="str">
        <f>IF('Data Entry'!C29="yes",IF('Data Entry'!C30="","",'Data Entry'!C30),"")</f>
        <v/>
      </c>
      <c r="C10" s="146"/>
      <c r="D10" s="160" t="str">
        <f>IF('Data Entry'!C29="yes","Report Due Date in Other Jurisdiction","")</f>
        <v/>
      </c>
      <c r="E10" s="160"/>
      <c r="F10" s="160"/>
      <c r="G10" s="64" t="str">
        <f>IF('Data Entry'!C29="yes",IF('Data Entry'!C31="","",'Data Entry'!C31),"")</f>
        <v/>
      </c>
      <c r="H10" s="53"/>
    </row>
    <row r="11" spans="1:13" ht="7.5" customHeight="1" x14ac:dyDescent="0.25">
      <c r="A11" s="152"/>
      <c r="B11" s="153"/>
      <c r="C11" s="153"/>
      <c r="D11" s="153"/>
      <c r="E11" s="153"/>
      <c r="F11" s="153"/>
      <c r="G11" s="153"/>
      <c r="H11" s="53"/>
    </row>
    <row r="12" spans="1:13" s="7" customFormat="1" ht="19.5" customHeight="1" x14ac:dyDescent="0.25">
      <c r="A12" s="99" t="str">
        <f>IF('Data Entry'!C38="By Reporting Entity","Attestation by Reporting Entity","Attestation Through Independent Audit")</f>
        <v>Attestation by Reporting Entity</v>
      </c>
      <c r="B12" s="92"/>
      <c r="C12" s="92"/>
      <c r="D12" s="92"/>
      <c r="E12" s="92"/>
      <c r="F12" s="92"/>
      <c r="G12" s="92"/>
      <c r="H12" s="100"/>
    </row>
    <row r="13" spans="1:13" x14ac:dyDescent="0.25">
      <c r="A13" s="148" t="str">
        <f>IF('Data Entry'!C38="By Reporting Entity",RIGHT('Data Entry'!A36:C36,LEN('Data Entry'!A36:C36)-21),MID('Data Entry'!E36,28,452)&amp;IF('Data Entry'!C39="","YYYY-MM-DD",TEXT('Data Entry'!C39,"yyyy-mm-dd"))&amp;", on the ESTMA Report for the entity(ies) and period listed above.
The independent auditor's report can be found at "&amp;'Data Entry'!C40&amp;".")</f>
        <v xml:space="preserve">In accordance with the requirements of the ESTMA, and in particular section 9 thereof, I attest I have reviewed the information contained in the ESTMA report for the entity(ies) listed above. Based on my knowledge, and having exercised reasonable diligence, the information in the ESTMA report is true, accurate and complete in all material respects for the purposes of the Act, for the reporting year listed above. </v>
      </c>
      <c r="B13" s="149"/>
      <c r="C13" s="149"/>
      <c r="D13" s="149"/>
      <c r="E13" s="149"/>
      <c r="F13" s="149"/>
      <c r="G13" s="149"/>
      <c r="H13" s="53"/>
    </row>
    <row r="14" spans="1:13" x14ac:dyDescent="0.25">
      <c r="A14" s="148"/>
      <c r="B14" s="149"/>
      <c r="C14" s="149"/>
      <c r="D14" s="149"/>
      <c r="E14" s="149"/>
      <c r="F14" s="149"/>
      <c r="G14" s="149"/>
      <c r="H14" s="53"/>
    </row>
    <row r="15" spans="1:13" x14ac:dyDescent="0.25">
      <c r="A15" s="148"/>
      <c r="B15" s="149"/>
      <c r="C15" s="149"/>
      <c r="D15" s="149"/>
      <c r="E15" s="149"/>
      <c r="F15" s="149"/>
      <c r="G15" s="149"/>
      <c r="H15" s="53"/>
    </row>
    <row r="16" spans="1:13" ht="16.5" x14ac:dyDescent="0.25">
      <c r="A16" s="150"/>
      <c r="B16" s="151"/>
      <c r="C16" s="151"/>
      <c r="D16" s="151"/>
      <c r="E16" s="151"/>
      <c r="F16" s="151"/>
      <c r="G16" s="151"/>
      <c r="H16" s="53"/>
      <c r="M16" s="12"/>
    </row>
    <row r="17" spans="1:8" ht="23.25" customHeight="1" x14ac:dyDescent="0.25">
      <c r="A17" s="150"/>
      <c r="B17" s="151"/>
      <c r="C17" s="151"/>
      <c r="D17" s="151"/>
      <c r="E17" s="151"/>
      <c r="F17" s="151"/>
      <c r="G17" s="151"/>
      <c r="H17" s="53"/>
    </row>
    <row r="18" spans="1:8" x14ac:dyDescent="0.25">
      <c r="A18" s="95"/>
      <c r="B18" s="93"/>
      <c r="C18" s="93"/>
      <c r="D18" s="93"/>
      <c r="E18" s="93"/>
      <c r="F18" s="93"/>
      <c r="G18" s="93"/>
      <c r="H18" s="53"/>
    </row>
    <row r="19" spans="1:8" x14ac:dyDescent="0.25">
      <c r="A19" s="96"/>
      <c r="B19" s="94"/>
      <c r="C19" s="94"/>
      <c r="D19" s="94"/>
      <c r="E19" s="94"/>
      <c r="F19" s="94"/>
      <c r="G19" s="94"/>
      <c r="H19" s="53"/>
    </row>
    <row r="20" spans="1:8" ht="33" x14ac:dyDescent="0.25">
      <c r="A20" s="101" t="s">
        <v>57</v>
      </c>
      <c r="B20" s="140" t="str">
        <f>IF('Data Entry'!C42="","",'Data Entry'!C42)</f>
        <v>ZIED TEBAIBI</v>
      </c>
      <c r="C20" s="140"/>
      <c r="D20" s="140"/>
      <c r="E20" s="140"/>
      <c r="F20" s="138" t="s">
        <v>58</v>
      </c>
      <c r="G20" s="142">
        <f>IF('Data Entry'!C44="","",'Data Entry'!C44)</f>
        <v>44956</v>
      </c>
      <c r="H20" s="53"/>
    </row>
    <row r="21" spans="1:8" ht="17.25" thickBot="1" x14ac:dyDescent="0.3">
      <c r="A21" s="102" t="s">
        <v>59</v>
      </c>
      <c r="B21" s="141" t="str">
        <f>IF('Data Entry'!C43="","",'Data Entry'!C43)</f>
        <v>DIRECTEUR DU SITE</v>
      </c>
      <c r="C21" s="141"/>
      <c r="D21" s="141"/>
      <c r="E21" s="141"/>
      <c r="F21" s="139"/>
      <c r="G21" s="143"/>
      <c r="H21" s="103"/>
    </row>
  </sheetData>
  <mergeCells count="20">
    <mergeCell ref="H1:H3"/>
    <mergeCell ref="B2:G2"/>
    <mergeCell ref="B10:C10"/>
    <mergeCell ref="D10:F10"/>
    <mergeCell ref="D4:E5"/>
    <mergeCell ref="F4:G4"/>
    <mergeCell ref="F5:G5"/>
    <mergeCell ref="B6:G6"/>
    <mergeCell ref="F20:F21"/>
    <mergeCell ref="B20:E20"/>
    <mergeCell ref="B21:E21"/>
    <mergeCell ref="G20:G21"/>
    <mergeCell ref="A1:G1"/>
    <mergeCell ref="B8:G8"/>
    <mergeCell ref="A13:G17"/>
    <mergeCell ref="A11:G11"/>
    <mergeCell ref="A4:A5"/>
    <mergeCell ref="B4:C5"/>
    <mergeCell ref="A7:G7"/>
    <mergeCell ref="A9:G9"/>
  </mergeCells>
  <conditionalFormatting sqref="F4:G4">
    <cfRule type="expression" dxfId="30" priority="5">
      <formula>$L$1=1</formula>
    </cfRule>
  </conditionalFormatting>
  <pageMargins left="0.7" right="0.7" top="0.75" bottom="0.75" header="0.3" footer="0.3"/>
  <pageSetup paperSize="5" fitToWidth="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44" r:id="rId4" name="Group Box 20">
              <controlPr defaultSize="0" autoFill="0" autoPict="0">
                <anchor moveWithCells="1">
                  <from>
                    <xdr:col>9</xdr:col>
                    <xdr:colOff>152400</xdr:colOff>
                    <xdr:row>6</xdr:row>
                    <xdr:rowOff>95250</xdr:rowOff>
                  </from>
                  <to>
                    <xdr:col>12</xdr:col>
                    <xdr:colOff>0</xdr:colOff>
                    <xdr:row>9</xdr:row>
                    <xdr:rowOff>0</xdr:rowOff>
                  </to>
                </anchor>
              </controlPr>
            </control>
          </mc:Choice>
        </mc:AlternateContent>
        <mc:AlternateContent xmlns:mc="http://schemas.openxmlformats.org/markup-compatibility/2006">
          <mc:Choice Requires="x14">
            <control shapeId="1048" r:id="rId5" name="Option Button 24">
              <controlPr defaultSize="0" autoFill="0" autoLine="0" autoPict="0">
                <anchor moveWithCells="1">
                  <from>
                    <xdr:col>3</xdr:col>
                    <xdr:colOff>76200</xdr:colOff>
                    <xdr:row>3</xdr:row>
                    <xdr:rowOff>76200</xdr:rowOff>
                  </from>
                  <to>
                    <xdr:col>4</xdr:col>
                    <xdr:colOff>790575</xdr:colOff>
                    <xdr:row>4</xdr:row>
                    <xdr:rowOff>38100</xdr:rowOff>
                  </to>
                </anchor>
              </controlPr>
            </control>
          </mc:Choice>
        </mc:AlternateContent>
        <mc:AlternateContent xmlns:mc="http://schemas.openxmlformats.org/markup-compatibility/2006">
          <mc:Choice Requires="x14">
            <control shapeId="1049" r:id="rId6" name="Option Button 25">
              <controlPr defaultSize="0" autoFill="0" autoLine="0" autoPict="0">
                <anchor moveWithCells="1">
                  <from>
                    <xdr:col>3</xdr:col>
                    <xdr:colOff>76200</xdr:colOff>
                    <xdr:row>4</xdr:row>
                    <xdr:rowOff>0</xdr:rowOff>
                  </from>
                  <to>
                    <xdr:col>4</xdr:col>
                    <xdr:colOff>685800</xdr:colOff>
                    <xdr:row>4</xdr:row>
                    <xdr:rowOff>219075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8DF6BF5C-2B61-4DD5-B5CA-AAF9A2F7C985}">
            <xm:f>'Data Entry'!$C$29="yes"</xm:f>
            <x14:dxf>
              <fill>
                <patternFill>
                  <bgColor theme="0" tint="-4.9989318521683403E-2"/>
                </patternFill>
              </fill>
              <border>
                <left style="thin">
                  <color auto="1"/>
                </left>
                <right style="thin">
                  <color auto="1"/>
                </right>
                <vertical/>
                <horizontal/>
              </border>
            </x14:dxf>
          </x14:cfRule>
          <xm:sqref>D10:F10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pageSetUpPr fitToPage="1"/>
  </sheetPr>
  <dimension ref="A1:CW264"/>
  <sheetViews>
    <sheetView showGridLines="0" zoomScale="70" zoomScaleNormal="70" workbookViewId="0">
      <pane ySplit="9" topLeftCell="A10" activePane="bottomLeft" state="frozen"/>
      <selection activeCell="C36" sqref="C36"/>
      <selection pane="bottomLeft" activeCell="B5" sqref="B5:F5"/>
    </sheetView>
  </sheetViews>
  <sheetFormatPr baseColWidth="10" defaultColWidth="9.140625" defaultRowHeight="15" x14ac:dyDescent="0.25"/>
  <cols>
    <col min="1" max="1" width="28.140625" style="4" customWidth="1"/>
    <col min="2" max="2" width="77.7109375" style="4" customWidth="1"/>
    <col min="3" max="3" width="35.140625" style="1" customWidth="1"/>
    <col min="4" max="4" width="19.7109375" style="2" customWidth="1"/>
    <col min="5" max="5" width="19.7109375" style="3" customWidth="1"/>
    <col min="6" max="6" width="19.7109375" style="5" customWidth="1"/>
    <col min="7" max="7" width="23.140625" customWidth="1"/>
    <col min="8" max="10" width="19.7109375" customWidth="1"/>
    <col min="11" max="11" width="24.5703125" bestFit="1" customWidth="1"/>
    <col min="12" max="12" width="41.42578125" customWidth="1"/>
    <col min="29" max="29" width="9.140625" style="19"/>
    <col min="101" max="101" width="9.140625" style="19"/>
  </cols>
  <sheetData>
    <row r="1" spans="1:101" ht="15" customHeight="1" x14ac:dyDescent="0.25">
      <c r="A1" s="166" t="s">
        <v>49</v>
      </c>
      <c r="B1" s="167"/>
      <c r="C1" s="167"/>
      <c r="D1" s="167"/>
      <c r="E1" s="167"/>
      <c r="F1" s="167"/>
      <c r="G1" s="167"/>
      <c r="H1" s="167"/>
      <c r="I1" s="167"/>
      <c r="J1" s="167"/>
      <c r="K1" s="167"/>
      <c r="L1" s="168"/>
      <c r="AC1" s="19" t="s">
        <v>60</v>
      </c>
      <c r="CW1" s="19" t="s">
        <v>22</v>
      </c>
    </row>
    <row r="2" spans="1:101" ht="15" customHeight="1" x14ac:dyDescent="0.25">
      <c r="A2" s="169"/>
      <c r="B2" s="170"/>
      <c r="C2" s="170"/>
      <c r="D2" s="170"/>
      <c r="E2" s="170"/>
      <c r="F2" s="170"/>
      <c r="G2" s="170"/>
      <c r="H2" s="170"/>
      <c r="I2" s="170"/>
      <c r="J2" s="170"/>
      <c r="K2" s="170"/>
      <c r="L2" s="171"/>
      <c r="AC2" s="19" t="s">
        <v>61</v>
      </c>
      <c r="CW2" s="19" t="s">
        <v>62</v>
      </c>
    </row>
    <row r="3" spans="1:101" ht="15" customHeight="1" x14ac:dyDescent="0.25">
      <c r="A3" s="172"/>
      <c r="B3" s="173"/>
      <c r="C3" s="173"/>
      <c r="D3" s="173"/>
      <c r="E3" s="173"/>
      <c r="F3" s="173"/>
      <c r="G3" s="173"/>
      <c r="H3" s="173"/>
      <c r="I3" s="173"/>
      <c r="J3" s="173"/>
      <c r="K3" s="173"/>
      <c r="L3" s="174"/>
      <c r="AC3" s="19" t="s">
        <v>63</v>
      </c>
      <c r="CW3" s="19" t="s">
        <v>64</v>
      </c>
    </row>
    <row r="4" spans="1:101" ht="16.5" customHeight="1" x14ac:dyDescent="0.25">
      <c r="A4" s="73" t="s">
        <v>8</v>
      </c>
      <c r="B4" s="74" t="s">
        <v>65</v>
      </c>
      <c r="C4" s="63">
        <f>'Data Entry'!C10</f>
        <v>43466</v>
      </c>
      <c r="D4" s="76" t="s">
        <v>66</v>
      </c>
      <c r="E4" s="64">
        <f>'Data Entry'!C11</f>
        <v>43738</v>
      </c>
      <c r="F4" s="16"/>
      <c r="G4" s="67"/>
      <c r="H4" s="66"/>
      <c r="I4" s="61"/>
      <c r="J4" s="16"/>
      <c r="K4" s="16"/>
      <c r="L4" s="17"/>
      <c r="AC4" s="19" t="s">
        <v>67</v>
      </c>
      <c r="CW4" s="19" t="s">
        <v>68</v>
      </c>
    </row>
    <row r="5" spans="1:101" ht="16.5" customHeight="1" x14ac:dyDescent="0.25">
      <c r="A5" s="73" t="s">
        <v>51</v>
      </c>
      <c r="B5" s="181" t="str">
        <f>'Cover Page - do not edit'!B2:G2</f>
        <v>Breakwater Resources LTD</v>
      </c>
      <c r="C5" s="182"/>
      <c r="D5" s="183"/>
      <c r="E5" s="183"/>
      <c r="F5" s="184"/>
      <c r="G5" s="75" t="s">
        <v>21</v>
      </c>
      <c r="H5" s="185" t="str">
        <f>IF('Data Entry'!C21="","",'Data Entry'!C21)</f>
        <v>CAD</v>
      </c>
      <c r="I5" s="186"/>
      <c r="J5" s="16"/>
      <c r="K5" s="16"/>
      <c r="L5" s="17"/>
      <c r="AC5" s="19" t="s">
        <v>69</v>
      </c>
      <c r="CW5" s="19" t="s">
        <v>70</v>
      </c>
    </row>
    <row r="6" spans="1:101" ht="32.25" customHeight="1" x14ac:dyDescent="0.25">
      <c r="A6" s="73" t="s">
        <v>55</v>
      </c>
      <c r="B6" s="175" t="str">
        <f>'Cover Page - do not edit'!B4</f>
        <v>E448565</v>
      </c>
      <c r="C6" s="176"/>
      <c r="D6" s="176"/>
      <c r="E6" s="176"/>
      <c r="F6" s="177"/>
      <c r="G6" s="65"/>
      <c r="H6" s="187"/>
      <c r="I6" s="187"/>
      <c r="J6" s="35"/>
      <c r="K6" s="35"/>
      <c r="L6" s="17"/>
      <c r="AC6" s="19" t="s">
        <v>71</v>
      </c>
      <c r="CW6" s="19" t="s">
        <v>72</v>
      </c>
    </row>
    <row r="7" spans="1:101" ht="32.25" customHeight="1" x14ac:dyDescent="0.25">
      <c r="A7" s="78" t="s">
        <v>73</v>
      </c>
      <c r="B7" s="178" t="str">
        <f>'Cover Page - do not edit'!B8:G8</f>
        <v/>
      </c>
      <c r="C7" s="179"/>
      <c r="D7" s="179"/>
      <c r="E7" s="179"/>
      <c r="F7" s="180"/>
      <c r="G7" s="58"/>
      <c r="H7" s="188"/>
      <c r="I7" s="188"/>
      <c r="J7" s="59"/>
      <c r="K7" s="60"/>
      <c r="L7" s="79"/>
      <c r="AC7" s="19" t="s">
        <v>74</v>
      </c>
      <c r="CW7" s="19" t="s">
        <v>75</v>
      </c>
    </row>
    <row r="8" spans="1:101" ht="24" customHeight="1" x14ac:dyDescent="0.25">
      <c r="A8" s="163" t="s">
        <v>76</v>
      </c>
      <c r="B8" s="164"/>
      <c r="C8" s="164"/>
      <c r="D8" s="164"/>
      <c r="E8" s="164"/>
      <c r="F8" s="164"/>
      <c r="G8" s="164"/>
      <c r="H8" s="164"/>
      <c r="I8" s="164"/>
      <c r="J8" s="164"/>
      <c r="K8" s="164"/>
      <c r="L8" s="165"/>
      <c r="AC8" s="19" t="s">
        <v>77</v>
      </c>
      <c r="CW8" s="19" t="s">
        <v>78</v>
      </c>
    </row>
    <row r="9" spans="1:101" ht="49.5" x14ac:dyDescent="0.25">
      <c r="A9" s="80" t="s">
        <v>79</v>
      </c>
      <c r="B9" s="68" t="s">
        <v>80</v>
      </c>
      <c r="C9" s="68" t="s">
        <v>81</v>
      </c>
      <c r="D9" s="69" t="s">
        <v>82</v>
      </c>
      <c r="E9" s="70" t="s">
        <v>83</v>
      </c>
      <c r="F9" s="71" t="s">
        <v>84</v>
      </c>
      <c r="G9" s="69" t="s">
        <v>85</v>
      </c>
      <c r="H9" s="71" t="s">
        <v>86</v>
      </c>
      <c r="I9" s="69" t="s">
        <v>87</v>
      </c>
      <c r="J9" s="68" t="s">
        <v>88</v>
      </c>
      <c r="K9" s="72" t="s">
        <v>89</v>
      </c>
      <c r="L9" s="81" t="s">
        <v>90</v>
      </c>
      <c r="AC9" s="19" t="s">
        <v>91</v>
      </c>
      <c r="CW9" s="19" t="s">
        <v>92</v>
      </c>
    </row>
    <row r="10" spans="1:101" ht="15" customHeight="1" x14ac:dyDescent="0.25">
      <c r="A10" s="49" t="s">
        <v>93</v>
      </c>
      <c r="B10" s="106" t="s">
        <v>509</v>
      </c>
      <c r="C10" s="114" t="s">
        <v>505</v>
      </c>
      <c r="D10" s="117">
        <v>617061.04</v>
      </c>
      <c r="E10" s="48"/>
      <c r="F10" s="112"/>
      <c r="G10" s="48"/>
      <c r="H10" s="48"/>
      <c r="I10" s="48"/>
      <c r="J10" s="48"/>
      <c r="K10" s="117">
        <f>SUM(Table2[[#This Row],[Taxes]:[Infrastructure Improvement Payments]])</f>
        <v>617061.04</v>
      </c>
      <c r="L10" s="106" t="s">
        <v>507</v>
      </c>
      <c r="AC10" s="19" t="s">
        <v>94</v>
      </c>
      <c r="CW10" s="19" t="s">
        <v>95</v>
      </c>
    </row>
    <row r="11" spans="1:101" ht="15" customHeight="1" x14ac:dyDescent="0.25">
      <c r="A11" s="49" t="s">
        <v>93</v>
      </c>
      <c r="B11" s="106" t="s">
        <v>510</v>
      </c>
      <c r="C11" s="114" t="s">
        <v>506</v>
      </c>
      <c r="D11" s="117">
        <v>101424.82</v>
      </c>
      <c r="E11" s="47"/>
      <c r="F11" s="112"/>
      <c r="G11" s="47"/>
      <c r="H11" s="47"/>
      <c r="I11" s="47"/>
      <c r="J11" s="47"/>
      <c r="K11" s="117">
        <f>SUM(Table2[[#This Row],[Taxes]:[Infrastructure Improvement Payments]])</f>
        <v>101424.82</v>
      </c>
      <c r="L11" s="106" t="s">
        <v>508</v>
      </c>
      <c r="AC11" s="19" t="s">
        <v>96</v>
      </c>
      <c r="CW11" s="19" t="s">
        <v>97</v>
      </c>
    </row>
    <row r="12" spans="1:101" ht="15" customHeight="1" x14ac:dyDescent="0.25">
      <c r="A12" s="49"/>
      <c r="B12" s="106"/>
      <c r="C12" s="114"/>
      <c r="D12" s="113"/>
      <c r="E12" s="47"/>
      <c r="F12" s="113"/>
      <c r="G12" s="47"/>
      <c r="H12" s="47"/>
      <c r="I12" s="47"/>
      <c r="J12" s="47"/>
      <c r="K12" s="116"/>
      <c r="L12" s="106"/>
      <c r="AC12" s="19" t="s">
        <v>93</v>
      </c>
      <c r="CW12" s="19" t="s">
        <v>98</v>
      </c>
    </row>
    <row r="13" spans="1:101" ht="15" customHeight="1" x14ac:dyDescent="0.25">
      <c r="A13" s="49"/>
      <c r="B13" s="106"/>
      <c r="C13" s="114"/>
      <c r="D13" s="106"/>
      <c r="E13" s="47"/>
      <c r="F13" s="112"/>
      <c r="G13" s="47"/>
      <c r="H13" s="47"/>
      <c r="I13" s="47"/>
      <c r="J13" s="47"/>
      <c r="K13" s="111"/>
      <c r="L13" s="106"/>
      <c r="AC13" s="19" t="s">
        <v>99</v>
      </c>
      <c r="CW13" s="19" t="s">
        <v>100</v>
      </c>
    </row>
    <row r="14" spans="1:101" ht="15" customHeight="1" x14ac:dyDescent="0.25">
      <c r="A14" s="49"/>
      <c r="B14" s="106"/>
      <c r="C14" s="114"/>
      <c r="D14" s="112"/>
      <c r="E14" s="47"/>
      <c r="F14" s="112"/>
      <c r="G14" s="47"/>
      <c r="H14" s="47"/>
      <c r="I14" s="47"/>
      <c r="J14" s="47"/>
      <c r="K14" s="111"/>
      <c r="L14" s="106"/>
      <c r="AC14" s="19" t="s">
        <v>101</v>
      </c>
      <c r="CW14" s="19" t="s">
        <v>102</v>
      </c>
    </row>
    <row r="15" spans="1:101" ht="15" customHeight="1" x14ac:dyDescent="0.25">
      <c r="A15" s="49"/>
      <c r="B15" s="106"/>
      <c r="C15" s="114"/>
      <c r="D15" s="46"/>
      <c r="E15" s="47"/>
      <c r="F15" s="112"/>
      <c r="G15" s="47"/>
      <c r="H15" s="47"/>
      <c r="I15" s="47"/>
      <c r="J15" s="47"/>
      <c r="K15" s="111"/>
      <c r="L15" s="106"/>
      <c r="AC15" s="19" t="s">
        <v>103</v>
      </c>
      <c r="CW15" s="19" t="s">
        <v>104</v>
      </c>
    </row>
    <row r="16" spans="1:101" ht="15" customHeight="1" x14ac:dyDescent="0.25">
      <c r="A16" s="49"/>
      <c r="B16" s="106"/>
      <c r="C16" s="114"/>
      <c r="D16" s="46"/>
      <c r="E16" s="47"/>
      <c r="F16" s="113"/>
      <c r="G16" s="47"/>
      <c r="H16" s="47"/>
      <c r="I16" s="47"/>
      <c r="J16" s="47"/>
      <c r="K16" s="111"/>
      <c r="L16" s="106"/>
      <c r="AC16" s="19" t="s">
        <v>105</v>
      </c>
      <c r="CW16" s="19" t="s">
        <v>106</v>
      </c>
    </row>
    <row r="17" spans="1:101" ht="15" customHeight="1" x14ac:dyDescent="0.25">
      <c r="A17" s="49"/>
      <c r="B17" s="106"/>
      <c r="C17" s="114"/>
      <c r="D17" s="46"/>
      <c r="E17" s="47"/>
      <c r="F17" s="112"/>
      <c r="G17" s="47"/>
      <c r="H17" s="47"/>
      <c r="I17" s="47"/>
      <c r="J17" s="47"/>
      <c r="K17" s="111"/>
      <c r="L17" s="106"/>
      <c r="AC17" s="19" t="s">
        <v>107</v>
      </c>
      <c r="CW17" s="19" t="s">
        <v>108</v>
      </c>
    </row>
    <row r="18" spans="1:101" ht="15" customHeight="1" x14ac:dyDescent="0.25">
      <c r="A18" s="49"/>
      <c r="B18" s="106"/>
      <c r="C18" s="114"/>
      <c r="D18" s="46"/>
      <c r="E18" s="47"/>
      <c r="F18" s="113"/>
      <c r="G18" s="47"/>
      <c r="H18" s="47"/>
      <c r="I18" s="47"/>
      <c r="J18" s="47"/>
      <c r="K18" s="111"/>
      <c r="L18" s="106"/>
      <c r="AC18" s="19" t="s">
        <v>109</v>
      </c>
      <c r="CW18" s="19" t="s">
        <v>110</v>
      </c>
    </row>
    <row r="19" spans="1:101" ht="15" customHeight="1" x14ac:dyDescent="0.25">
      <c r="A19" s="49"/>
      <c r="B19" s="106"/>
      <c r="C19" s="114"/>
      <c r="D19" s="46"/>
      <c r="E19" s="47"/>
      <c r="F19" s="112"/>
      <c r="G19" s="47"/>
      <c r="H19" s="47"/>
      <c r="I19" s="47"/>
      <c r="J19" s="47"/>
      <c r="K19" s="111"/>
      <c r="L19" s="106"/>
      <c r="AC19" s="19" t="s">
        <v>111</v>
      </c>
      <c r="CW19" s="19" t="s">
        <v>112</v>
      </c>
    </row>
    <row r="20" spans="1:101" ht="15" customHeight="1" x14ac:dyDescent="0.25">
      <c r="A20" s="49"/>
      <c r="B20" s="106"/>
      <c r="C20" s="114"/>
      <c r="D20" s="112"/>
      <c r="E20" s="47"/>
      <c r="F20" s="106"/>
      <c r="G20" s="47"/>
      <c r="H20" s="47"/>
      <c r="I20" s="47"/>
      <c r="J20" s="47"/>
      <c r="K20" s="111"/>
      <c r="L20" s="106"/>
      <c r="AC20" s="19" t="s">
        <v>113</v>
      </c>
      <c r="CW20" s="19" t="s">
        <v>114</v>
      </c>
    </row>
    <row r="21" spans="1:101" ht="15" customHeight="1" x14ac:dyDescent="0.25">
      <c r="A21" s="49"/>
      <c r="B21" s="106"/>
      <c r="C21" s="114"/>
      <c r="D21" s="112"/>
      <c r="E21" s="47"/>
      <c r="F21" s="106"/>
      <c r="G21" s="47"/>
      <c r="H21" s="47"/>
      <c r="I21" s="47"/>
      <c r="J21" s="47"/>
      <c r="K21" s="111"/>
      <c r="L21" s="106"/>
      <c r="AC21" s="19" t="s">
        <v>115</v>
      </c>
      <c r="CW21" s="19" t="s">
        <v>116</v>
      </c>
    </row>
    <row r="22" spans="1:101" ht="15" customHeight="1" x14ac:dyDescent="0.25">
      <c r="A22" s="49"/>
      <c r="B22" s="106"/>
      <c r="C22" s="114"/>
      <c r="D22" s="112"/>
      <c r="E22" s="47"/>
      <c r="F22" s="106"/>
      <c r="G22" s="47"/>
      <c r="H22" s="47"/>
      <c r="I22" s="47"/>
      <c r="J22" s="47"/>
      <c r="K22" s="111"/>
      <c r="L22" s="106"/>
      <c r="AC22" s="19" t="s">
        <v>117</v>
      </c>
      <c r="CW22" s="19" t="s">
        <v>118</v>
      </c>
    </row>
    <row r="23" spans="1:101" ht="15" customHeight="1" x14ac:dyDescent="0.25">
      <c r="A23" s="49"/>
      <c r="B23" s="106"/>
      <c r="C23" s="114"/>
      <c r="D23" s="112"/>
      <c r="E23" s="47"/>
      <c r="F23" s="106"/>
      <c r="G23" s="47"/>
      <c r="H23" s="47"/>
      <c r="I23" s="47"/>
      <c r="J23" s="47"/>
      <c r="K23" s="111"/>
      <c r="L23" s="106"/>
      <c r="AC23" s="19" t="s">
        <v>119</v>
      </c>
      <c r="CW23" s="19" t="s">
        <v>120</v>
      </c>
    </row>
    <row r="24" spans="1:101" ht="15" customHeight="1" x14ac:dyDescent="0.25">
      <c r="A24" s="49"/>
      <c r="B24" s="106"/>
      <c r="C24" s="114"/>
      <c r="D24" s="112"/>
      <c r="E24" s="47"/>
      <c r="F24" s="106"/>
      <c r="G24" s="47"/>
      <c r="H24" s="47"/>
      <c r="I24" s="47"/>
      <c r="J24" s="47"/>
      <c r="K24" s="111"/>
      <c r="L24" s="106"/>
      <c r="AC24" s="19" t="s">
        <v>121</v>
      </c>
      <c r="CW24" s="19" t="s">
        <v>122</v>
      </c>
    </row>
    <row r="25" spans="1:101" ht="15" customHeight="1" x14ac:dyDescent="0.25">
      <c r="A25" s="49"/>
      <c r="B25" s="106"/>
      <c r="C25" s="114"/>
      <c r="D25" s="112"/>
      <c r="E25" s="47"/>
      <c r="F25" s="106"/>
      <c r="G25" s="47"/>
      <c r="H25" s="47"/>
      <c r="I25" s="47"/>
      <c r="J25" s="47"/>
      <c r="K25" s="111"/>
      <c r="L25" s="106"/>
      <c r="AC25" s="19" t="s">
        <v>123</v>
      </c>
      <c r="CW25" s="19" t="s">
        <v>124</v>
      </c>
    </row>
    <row r="26" spans="1:101" ht="15" customHeight="1" x14ac:dyDescent="0.25">
      <c r="A26" s="49"/>
      <c r="B26" s="106"/>
      <c r="C26" s="114"/>
      <c r="D26" s="46"/>
      <c r="E26" s="47"/>
      <c r="F26" s="113"/>
      <c r="G26" s="47"/>
      <c r="H26" s="47"/>
      <c r="I26" s="47"/>
      <c r="J26" s="47"/>
      <c r="K26" s="111"/>
      <c r="L26" s="106"/>
      <c r="AC26" s="19" t="s">
        <v>125</v>
      </c>
      <c r="CW26" s="19" t="s">
        <v>126</v>
      </c>
    </row>
    <row r="27" spans="1:101" ht="15" customHeight="1" x14ac:dyDescent="0.25">
      <c r="A27" s="49"/>
      <c r="B27" s="106"/>
      <c r="C27" s="104"/>
      <c r="D27" s="112"/>
      <c r="E27" s="47"/>
      <c r="F27" s="106"/>
      <c r="G27" s="47"/>
      <c r="H27" s="47"/>
      <c r="I27" s="47"/>
      <c r="J27" s="47"/>
      <c r="K27" s="106"/>
      <c r="L27" s="106"/>
      <c r="AC27" s="19" t="s">
        <v>127</v>
      </c>
      <c r="CW27" s="19" t="s">
        <v>128</v>
      </c>
    </row>
    <row r="28" spans="1:101" ht="15" customHeight="1" x14ac:dyDescent="0.25">
      <c r="A28" s="49"/>
      <c r="B28" s="106"/>
      <c r="C28" s="104"/>
      <c r="D28" s="112"/>
      <c r="E28" s="47"/>
      <c r="F28" s="106"/>
      <c r="G28" s="47"/>
      <c r="H28" s="47"/>
      <c r="I28" s="47"/>
      <c r="J28" s="47"/>
      <c r="K28" s="106"/>
      <c r="L28" s="106"/>
      <c r="AC28" s="19" t="s">
        <v>129</v>
      </c>
      <c r="CW28" s="19" t="s">
        <v>130</v>
      </c>
    </row>
    <row r="29" spans="1:101" ht="15" customHeight="1" x14ac:dyDescent="0.25">
      <c r="A29" s="49"/>
      <c r="B29" s="106"/>
      <c r="C29" s="104"/>
      <c r="D29" s="112"/>
      <c r="E29" s="47"/>
      <c r="F29" s="106"/>
      <c r="G29" s="47"/>
      <c r="H29" s="47"/>
      <c r="I29" s="47"/>
      <c r="J29" s="47"/>
      <c r="K29" s="106"/>
      <c r="L29" s="106"/>
      <c r="AC29" s="19" t="s">
        <v>131</v>
      </c>
      <c r="CW29" s="19" t="s">
        <v>132</v>
      </c>
    </row>
    <row r="30" spans="1:101" ht="15" customHeight="1" x14ac:dyDescent="0.25">
      <c r="A30" s="49"/>
      <c r="B30" s="106"/>
      <c r="C30" s="104"/>
      <c r="D30" s="112"/>
      <c r="E30" s="47"/>
      <c r="F30" s="106"/>
      <c r="G30" s="47"/>
      <c r="H30" s="47"/>
      <c r="I30" s="47"/>
      <c r="J30" s="47"/>
      <c r="K30" s="106"/>
      <c r="L30" s="106"/>
      <c r="AC30" s="19" t="s">
        <v>133</v>
      </c>
      <c r="CW30" s="19" t="s">
        <v>134</v>
      </c>
    </row>
    <row r="31" spans="1:101" ht="15" customHeight="1" x14ac:dyDescent="0.25">
      <c r="A31" s="49"/>
      <c r="B31" s="106"/>
      <c r="C31" s="104"/>
      <c r="D31" s="112"/>
      <c r="E31" s="47"/>
      <c r="F31" s="106"/>
      <c r="G31" s="47"/>
      <c r="H31" s="47"/>
      <c r="I31" s="47"/>
      <c r="J31" s="47"/>
      <c r="K31" s="106"/>
      <c r="L31" s="106"/>
      <c r="AC31" s="19" t="s">
        <v>135</v>
      </c>
      <c r="CW31" s="19" t="s">
        <v>136</v>
      </c>
    </row>
    <row r="32" spans="1:101" ht="15" customHeight="1" x14ac:dyDescent="0.25">
      <c r="A32" s="49"/>
      <c r="B32" s="106"/>
      <c r="C32" s="104"/>
      <c r="D32" s="112"/>
      <c r="E32" s="47"/>
      <c r="F32" s="106"/>
      <c r="G32" s="47"/>
      <c r="H32" s="47"/>
      <c r="I32" s="47"/>
      <c r="J32" s="47"/>
      <c r="K32" s="106"/>
      <c r="L32" s="106"/>
      <c r="AC32" s="19" t="s">
        <v>137</v>
      </c>
      <c r="CW32" s="19" t="s">
        <v>138</v>
      </c>
    </row>
    <row r="33" spans="1:101" ht="15" customHeight="1" x14ac:dyDescent="0.25">
      <c r="A33" s="49"/>
      <c r="B33" s="106"/>
      <c r="C33" s="104"/>
      <c r="D33" s="46"/>
      <c r="E33" s="47"/>
      <c r="F33" s="113"/>
      <c r="G33" s="47"/>
      <c r="H33" s="47"/>
      <c r="I33" s="47"/>
      <c r="J33" s="47"/>
      <c r="K33" s="106"/>
      <c r="L33" s="106"/>
      <c r="AC33" s="19" t="s">
        <v>139</v>
      </c>
      <c r="CW33" s="19" t="s">
        <v>140</v>
      </c>
    </row>
    <row r="34" spans="1:101" ht="15" customHeight="1" x14ac:dyDescent="0.25">
      <c r="A34" s="49"/>
      <c r="B34" s="106"/>
      <c r="C34" s="105"/>
      <c r="D34" s="46"/>
      <c r="E34" s="47"/>
      <c r="F34" s="106"/>
      <c r="G34" s="47"/>
      <c r="H34" s="47"/>
      <c r="I34" s="47"/>
      <c r="J34" s="47"/>
      <c r="K34" s="106"/>
      <c r="L34" s="106"/>
      <c r="AC34" s="19" t="s">
        <v>141</v>
      </c>
      <c r="CW34" s="19" t="s">
        <v>142</v>
      </c>
    </row>
    <row r="35" spans="1:101" ht="15" customHeight="1" x14ac:dyDescent="0.25">
      <c r="A35" s="49"/>
      <c r="B35" s="106"/>
      <c r="C35" s="105"/>
      <c r="D35" s="46"/>
      <c r="E35" s="47"/>
      <c r="F35" s="106"/>
      <c r="G35" s="47"/>
      <c r="H35" s="47"/>
      <c r="I35" s="47"/>
      <c r="J35" s="47"/>
      <c r="K35" s="106"/>
      <c r="L35" s="106"/>
      <c r="AC35" s="19" t="s">
        <v>143</v>
      </c>
      <c r="CW35" s="19" t="s">
        <v>144</v>
      </c>
    </row>
    <row r="36" spans="1:101" ht="15" customHeight="1" x14ac:dyDescent="0.25">
      <c r="A36" s="50"/>
      <c r="B36" s="106"/>
      <c r="C36" s="45"/>
      <c r="D36" s="46"/>
      <c r="E36" s="47"/>
      <c r="F36" s="106"/>
      <c r="G36" s="47"/>
      <c r="H36" s="47"/>
      <c r="I36" s="47"/>
      <c r="J36" s="47"/>
      <c r="K36" s="106"/>
      <c r="L36" s="106"/>
      <c r="AC36" s="19" t="s">
        <v>145</v>
      </c>
      <c r="CW36" s="19" t="s">
        <v>146</v>
      </c>
    </row>
    <row r="37" spans="1:101" ht="15" customHeight="1" x14ac:dyDescent="0.25">
      <c r="A37" s="56"/>
      <c r="B37" s="54"/>
      <c r="C37" s="54"/>
      <c r="D37" s="107"/>
      <c r="E37" s="54"/>
      <c r="F37" s="107"/>
      <c r="G37" s="54"/>
      <c r="H37" s="54"/>
      <c r="I37" s="54"/>
      <c r="J37" s="54"/>
      <c r="K37" s="107"/>
      <c r="L37" s="55"/>
    </row>
    <row r="38" spans="1:101" ht="70.5" customHeight="1" thickBot="1" x14ac:dyDescent="0.3">
      <c r="A38" s="77" t="s">
        <v>148</v>
      </c>
      <c r="B38" s="191" t="s">
        <v>512</v>
      </c>
      <c r="C38" s="192"/>
      <c r="D38" s="192"/>
      <c r="E38" s="192"/>
      <c r="F38" s="192"/>
      <c r="G38" s="192"/>
      <c r="H38" s="192"/>
      <c r="I38" s="192"/>
      <c r="J38" s="192"/>
      <c r="K38" s="192"/>
      <c r="L38" s="193"/>
      <c r="AC38" s="19" t="s">
        <v>149</v>
      </c>
      <c r="CW38" s="19" t="s">
        <v>150</v>
      </c>
    </row>
    <row r="39" spans="1:101" x14ac:dyDescent="0.25">
      <c r="A39" s="189" t="s">
        <v>511</v>
      </c>
      <c r="B39" s="189"/>
      <c r="C39" s="189"/>
      <c r="D39" s="189"/>
      <c r="E39" s="189"/>
      <c r="F39" s="189"/>
      <c r="G39" s="189"/>
      <c r="H39" s="189"/>
      <c r="I39" s="189"/>
      <c r="J39" s="189"/>
      <c r="K39" s="189"/>
      <c r="AC39" s="19" t="s">
        <v>151</v>
      </c>
      <c r="CW39" s="19" t="s">
        <v>152</v>
      </c>
    </row>
    <row r="40" spans="1:101" x14ac:dyDescent="0.25">
      <c r="A40" s="190" t="s">
        <v>153</v>
      </c>
      <c r="B40" s="190"/>
      <c r="C40" s="190"/>
      <c r="D40" s="190"/>
      <c r="E40" s="190"/>
      <c r="F40" s="190"/>
      <c r="G40" s="190"/>
      <c r="H40" s="190"/>
      <c r="I40" s="190"/>
      <c r="J40" s="190"/>
      <c r="K40" s="190"/>
      <c r="AC40" s="19" t="s">
        <v>154</v>
      </c>
      <c r="CW40" s="19" t="s">
        <v>155</v>
      </c>
    </row>
    <row r="41" spans="1:101" x14ac:dyDescent="0.25">
      <c r="A41" s="189" t="s">
        <v>156</v>
      </c>
      <c r="B41" s="189"/>
      <c r="C41" s="189"/>
      <c r="D41" s="189"/>
      <c r="E41" s="189"/>
      <c r="F41" s="189"/>
      <c r="G41" s="189"/>
      <c r="H41" s="189"/>
      <c r="I41" s="189"/>
      <c r="J41" s="189"/>
      <c r="K41" s="189"/>
      <c r="AC41" s="19" t="s">
        <v>157</v>
      </c>
      <c r="CW41" s="19" t="s">
        <v>158</v>
      </c>
    </row>
    <row r="42" spans="1:101" x14ac:dyDescent="0.25">
      <c r="A42" s="190" t="s">
        <v>159</v>
      </c>
      <c r="B42" s="190"/>
      <c r="C42" s="190"/>
      <c r="D42" s="190"/>
      <c r="E42" s="190"/>
      <c r="F42" s="190"/>
      <c r="G42" s="190"/>
      <c r="H42" s="190"/>
      <c r="I42" s="190"/>
      <c r="J42" s="190"/>
      <c r="K42" s="190"/>
      <c r="AC42" s="19" t="s">
        <v>160</v>
      </c>
      <c r="CW42" s="19" t="s">
        <v>161</v>
      </c>
    </row>
    <row r="43" spans="1:101" x14ac:dyDescent="0.25">
      <c r="AC43" s="19" t="s">
        <v>162</v>
      </c>
      <c r="CW43" s="19" t="s">
        <v>163</v>
      </c>
    </row>
    <row r="44" spans="1:101" ht="45.75" customHeight="1" x14ac:dyDescent="0.25">
      <c r="AC44" s="19" t="s">
        <v>164</v>
      </c>
      <c r="CW44" s="19" t="s">
        <v>165</v>
      </c>
    </row>
    <row r="45" spans="1:101" ht="90.75" customHeight="1" x14ac:dyDescent="0.25">
      <c r="AC45" s="19" t="s">
        <v>166</v>
      </c>
      <c r="CW45" s="19" t="s">
        <v>167</v>
      </c>
    </row>
    <row r="46" spans="1:101" ht="45.75" customHeight="1" x14ac:dyDescent="0.25">
      <c r="AC46" s="19" t="s">
        <v>168</v>
      </c>
      <c r="CW46" s="19" t="s">
        <v>169</v>
      </c>
    </row>
    <row r="47" spans="1:101" x14ac:dyDescent="0.25">
      <c r="AC47" s="19" t="s">
        <v>170</v>
      </c>
      <c r="CW47" s="19" t="s">
        <v>171</v>
      </c>
    </row>
    <row r="48" spans="1:101" ht="30.75" customHeight="1" x14ac:dyDescent="0.25">
      <c r="AC48" s="19" t="s">
        <v>172</v>
      </c>
      <c r="CW48" s="19" t="s">
        <v>173</v>
      </c>
    </row>
    <row r="49" spans="29:101" ht="30.75" customHeight="1" x14ac:dyDescent="0.25">
      <c r="AC49" s="19" t="s">
        <v>174</v>
      </c>
      <c r="CW49" s="19" t="s">
        <v>175</v>
      </c>
    </row>
    <row r="50" spans="29:101" ht="30.75" customHeight="1" x14ac:dyDescent="0.25">
      <c r="AC50" s="19" t="s">
        <v>176</v>
      </c>
      <c r="CW50" s="19" t="s">
        <v>177</v>
      </c>
    </row>
    <row r="51" spans="29:101" x14ac:dyDescent="0.25">
      <c r="AC51" s="19" t="s">
        <v>178</v>
      </c>
      <c r="CW51" s="19" t="s">
        <v>179</v>
      </c>
    </row>
    <row r="52" spans="29:101" ht="30.75" customHeight="1" x14ac:dyDescent="0.25">
      <c r="AC52" s="19" t="s">
        <v>180</v>
      </c>
      <c r="CW52" s="19" t="s">
        <v>181</v>
      </c>
    </row>
    <row r="53" spans="29:101" x14ac:dyDescent="0.25">
      <c r="AC53" s="19" t="s">
        <v>182</v>
      </c>
      <c r="CW53" s="19" t="s">
        <v>183</v>
      </c>
    </row>
    <row r="54" spans="29:101" ht="30.75" customHeight="1" x14ac:dyDescent="0.25">
      <c r="AC54" s="19" t="s">
        <v>184</v>
      </c>
      <c r="CW54" s="19" t="s">
        <v>185</v>
      </c>
    </row>
    <row r="55" spans="29:101" ht="30.75" customHeight="1" x14ac:dyDescent="0.25">
      <c r="AC55" s="19" t="s">
        <v>186</v>
      </c>
      <c r="CW55" s="19" t="s">
        <v>187</v>
      </c>
    </row>
    <row r="56" spans="29:101" x14ac:dyDescent="0.25">
      <c r="AC56" s="19" t="s">
        <v>188</v>
      </c>
      <c r="CW56" s="19" t="s">
        <v>189</v>
      </c>
    </row>
    <row r="57" spans="29:101" ht="30.75" customHeight="1" x14ac:dyDescent="0.25">
      <c r="AC57" s="19" t="s">
        <v>190</v>
      </c>
      <c r="CW57" s="19" t="s">
        <v>191</v>
      </c>
    </row>
    <row r="58" spans="29:101" x14ac:dyDescent="0.25">
      <c r="AC58" s="19" t="s">
        <v>192</v>
      </c>
      <c r="CW58" s="19" t="s">
        <v>193</v>
      </c>
    </row>
    <row r="59" spans="29:101" ht="30.75" customHeight="1" x14ac:dyDescent="0.25">
      <c r="AC59" s="19" t="s">
        <v>194</v>
      </c>
      <c r="CW59" s="19" t="s">
        <v>195</v>
      </c>
    </row>
    <row r="60" spans="29:101" x14ac:dyDescent="0.25">
      <c r="AC60" s="19" t="s">
        <v>196</v>
      </c>
      <c r="CW60" s="19" t="s">
        <v>197</v>
      </c>
    </row>
    <row r="61" spans="29:101" x14ac:dyDescent="0.25">
      <c r="AC61" s="19" t="s">
        <v>198</v>
      </c>
      <c r="CW61" s="19" t="s">
        <v>199</v>
      </c>
    </row>
    <row r="62" spans="29:101" x14ac:dyDescent="0.25">
      <c r="AC62" s="19" t="s">
        <v>200</v>
      </c>
      <c r="CW62" s="19" t="s">
        <v>201</v>
      </c>
    </row>
    <row r="63" spans="29:101" x14ac:dyDescent="0.25">
      <c r="AC63" s="19" t="s">
        <v>202</v>
      </c>
      <c r="CW63" s="19" t="s">
        <v>203</v>
      </c>
    </row>
    <row r="64" spans="29:101" x14ac:dyDescent="0.25">
      <c r="AC64" s="19" t="s">
        <v>204</v>
      </c>
      <c r="CW64" s="19" t="s">
        <v>205</v>
      </c>
    </row>
    <row r="65" spans="29:101" x14ac:dyDescent="0.25">
      <c r="AC65" s="19" t="s">
        <v>206</v>
      </c>
      <c r="CW65" s="19" t="s">
        <v>207</v>
      </c>
    </row>
    <row r="66" spans="29:101" ht="30.75" customHeight="1" x14ac:dyDescent="0.25">
      <c r="AC66" s="19" t="s">
        <v>208</v>
      </c>
      <c r="CW66" s="19" t="s">
        <v>209</v>
      </c>
    </row>
    <row r="67" spans="29:101" ht="45.75" customHeight="1" x14ac:dyDescent="0.25">
      <c r="AC67" s="19" t="s">
        <v>210</v>
      </c>
      <c r="CW67" s="19" t="s">
        <v>211</v>
      </c>
    </row>
    <row r="68" spans="29:101" x14ac:dyDescent="0.25">
      <c r="AC68" s="19" t="s">
        <v>212</v>
      </c>
      <c r="CW68" s="19" t="s">
        <v>213</v>
      </c>
    </row>
    <row r="69" spans="29:101" x14ac:dyDescent="0.25">
      <c r="AC69" s="19" t="s">
        <v>214</v>
      </c>
      <c r="CW69" s="19" t="s">
        <v>215</v>
      </c>
    </row>
    <row r="70" spans="29:101" x14ac:dyDescent="0.25">
      <c r="AC70" s="19" t="s">
        <v>216</v>
      </c>
      <c r="CW70" s="19" t="s">
        <v>217</v>
      </c>
    </row>
    <row r="71" spans="29:101" x14ac:dyDescent="0.25">
      <c r="AC71" s="19" t="s">
        <v>218</v>
      </c>
      <c r="CW71" s="19" t="s">
        <v>219</v>
      </c>
    </row>
    <row r="72" spans="29:101" ht="30.75" customHeight="1" x14ac:dyDescent="0.25">
      <c r="AC72" s="19" t="s">
        <v>220</v>
      </c>
      <c r="CW72" s="19" t="s">
        <v>221</v>
      </c>
    </row>
    <row r="73" spans="29:101" x14ac:dyDescent="0.25">
      <c r="AC73" s="19" t="s">
        <v>222</v>
      </c>
      <c r="CW73" s="19" t="s">
        <v>223</v>
      </c>
    </row>
    <row r="74" spans="29:101" x14ac:dyDescent="0.25">
      <c r="AC74" s="19" t="s">
        <v>224</v>
      </c>
      <c r="CW74" s="19" t="s">
        <v>225</v>
      </c>
    </row>
    <row r="75" spans="29:101" x14ac:dyDescent="0.25">
      <c r="AC75" s="19" t="s">
        <v>226</v>
      </c>
      <c r="CW75" s="19" t="s">
        <v>227</v>
      </c>
    </row>
    <row r="76" spans="29:101" x14ac:dyDescent="0.25">
      <c r="AC76" s="19" t="s">
        <v>228</v>
      </c>
      <c r="CW76" s="19" t="s">
        <v>229</v>
      </c>
    </row>
    <row r="77" spans="29:101" x14ac:dyDescent="0.25">
      <c r="AC77" s="19" t="s">
        <v>230</v>
      </c>
      <c r="CW77" s="19" t="s">
        <v>231</v>
      </c>
    </row>
    <row r="78" spans="29:101" ht="60.75" customHeight="1" x14ac:dyDescent="0.25">
      <c r="AC78" s="19" t="s">
        <v>232</v>
      </c>
      <c r="CW78" s="19" t="s">
        <v>233</v>
      </c>
    </row>
    <row r="79" spans="29:101" ht="75.75" customHeight="1" x14ac:dyDescent="0.25">
      <c r="AC79" s="19" t="s">
        <v>234</v>
      </c>
      <c r="CW79" s="19" t="s">
        <v>235</v>
      </c>
    </row>
    <row r="80" spans="29:101" ht="30.75" customHeight="1" x14ac:dyDescent="0.25">
      <c r="AC80" s="19" t="s">
        <v>236</v>
      </c>
      <c r="CW80" s="19" t="s">
        <v>237</v>
      </c>
    </row>
    <row r="81" spans="29:101" x14ac:dyDescent="0.25">
      <c r="AC81" s="19" t="s">
        <v>238</v>
      </c>
      <c r="CW81" s="19" t="s">
        <v>239</v>
      </c>
    </row>
    <row r="82" spans="29:101" x14ac:dyDescent="0.25">
      <c r="AC82" s="19" t="s">
        <v>240</v>
      </c>
      <c r="CW82" s="19" t="s">
        <v>241</v>
      </c>
    </row>
    <row r="83" spans="29:101" ht="15" customHeight="1" x14ac:dyDescent="0.25">
      <c r="AC83" s="19" t="s">
        <v>242</v>
      </c>
      <c r="CW83" s="19" t="s">
        <v>243</v>
      </c>
    </row>
    <row r="84" spans="29:101" x14ac:dyDescent="0.25">
      <c r="AC84" s="19" t="s">
        <v>244</v>
      </c>
      <c r="CW84" s="19" t="s">
        <v>245</v>
      </c>
    </row>
    <row r="85" spans="29:101" x14ac:dyDescent="0.25">
      <c r="AC85" s="19" t="s">
        <v>246</v>
      </c>
      <c r="CW85" s="19" t="s">
        <v>247</v>
      </c>
    </row>
    <row r="86" spans="29:101" x14ac:dyDescent="0.25">
      <c r="AC86" s="19" t="s">
        <v>248</v>
      </c>
      <c r="CW86" s="19" t="s">
        <v>249</v>
      </c>
    </row>
    <row r="87" spans="29:101" ht="30.75" customHeight="1" x14ac:dyDescent="0.25">
      <c r="AC87" s="19" t="s">
        <v>250</v>
      </c>
      <c r="CW87" s="19" t="s">
        <v>251</v>
      </c>
    </row>
    <row r="88" spans="29:101" ht="30.75" customHeight="1" x14ac:dyDescent="0.25">
      <c r="AC88" s="19" t="s">
        <v>252</v>
      </c>
      <c r="CW88" s="19" t="s">
        <v>253</v>
      </c>
    </row>
    <row r="89" spans="29:101" x14ac:dyDescent="0.25">
      <c r="AC89" s="19" t="s">
        <v>254</v>
      </c>
      <c r="CW89" s="19" t="s">
        <v>255</v>
      </c>
    </row>
    <row r="90" spans="29:101" x14ac:dyDescent="0.25">
      <c r="AC90" s="19" t="s">
        <v>256</v>
      </c>
      <c r="CW90" s="19" t="s">
        <v>257</v>
      </c>
    </row>
    <row r="91" spans="29:101" ht="30.75" customHeight="1" x14ac:dyDescent="0.25">
      <c r="AC91" s="19" t="s">
        <v>258</v>
      </c>
      <c r="CW91" s="19" t="s">
        <v>259</v>
      </c>
    </row>
    <row r="92" spans="29:101" x14ac:dyDescent="0.25">
      <c r="AC92" s="19" t="s">
        <v>260</v>
      </c>
      <c r="CW92" s="19" t="s">
        <v>261</v>
      </c>
    </row>
    <row r="93" spans="29:101" x14ac:dyDescent="0.25">
      <c r="AC93" s="19" t="s">
        <v>262</v>
      </c>
      <c r="CW93" s="19" t="s">
        <v>263</v>
      </c>
    </row>
    <row r="94" spans="29:101" ht="30.75" customHeight="1" x14ac:dyDescent="0.25">
      <c r="AC94" s="19" t="s">
        <v>264</v>
      </c>
      <c r="CW94" s="19" t="s">
        <v>265</v>
      </c>
    </row>
    <row r="95" spans="29:101" ht="45.75" customHeight="1" x14ac:dyDescent="0.25">
      <c r="AC95" s="19" t="s">
        <v>266</v>
      </c>
      <c r="CW95" s="19" t="s">
        <v>267</v>
      </c>
    </row>
    <row r="96" spans="29:101" x14ac:dyDescent="0.25">
      <c r="AC96" s="19" t="s">
        <v>268</v>
      </c>
      <c r="CW96" s="19" t="s">
        <v>269</v>
      </c>
    </row>
    <row r="97" spans="29:101" ht="90.75" customHeight="1" x14ac:dyDescent="0.25">
      <c r="AC97" s="19" t="s">
        <v>270</v>
      </c>
      <c r="CW97" s="19" t="s">
        <v>271</v>
      </c>
    </row>
    <row r="98" spans="29:101" ht="30.75" customHeight="1" x14ac:dyDescent="0.25">
      <c r="AC98" s="19" t="s">
        <v>272</v>
      </c>
      <c r="CW98" s="19" t="s">
        <v>273</v>
      </c>
    </row>
    <row r="99" spans="29:101" x14ac:dyDescent="0.25">
      <c r="AC99" s="19" t="s">
        <v>274</v>
      </c>
      <c r="CW99" s="19" t="s">
        <v>275</v>
      </c>
    </row>
    <row r="100" spans="29:101" ht="30.75" customHeight="1" x14ac:dyDescent="0.25">
      <c r="AC100" s="19" t="s">
        <v>276</v>
      </c>
      <c r="CW100" s="19" t="s">
        <v>277</v>
      </c>
    </row>
    <row r="101" spans="29:101" x14ac:dyDescent="0.25">
      <c r="AC101" s="19" t="s">
        <v>278</v>
      </c>
      <c r="CW101" s="19" t="s">
        <v>279</v>
      </c>
    </row>
    <row r="102" spans="29:101" ht="30.75" customHeight="1" x14ac:dyDescent="0.25">
      <c r="AC102" s="19" t="s">
        <v>280</v>
      </c>
      <c r="CW102" s="19" t="s">
        <v>281</v>
      </c>
    </row>
    <row r="103" spans="29:101" ht="75.75" customHeight="1" x14ac:dyDescent="0.25">
      <c r="AC103" s="19" t="s">
        <v>282</v>
      </c>
      <c r="CW103" s="19" t="s">
        <v>283</v>
      </c>
    </row>
    <row r="104" spans="29:101" ht="30.75" customHeight="1" x14ac:dyDescent="0.25">
      <c r="AC104" s="19" t="s">
        <v>284</v>
      </c>
      <c r="CW104" s="19" t="s">
        <v>285</v>
      </c>
    </row>
    <row r="105" spans="29:101" x14ac:dyDescent="0.25">
      <c r="AC105" s="19" t="s">
        <v>286</v>
      </c>
      <c r="CW105" s="19" t="s">
        <v>287</v>
      </c>
    </row>
    <row r="106" spans="29:101" x14ac:dyDescent="0.25">
      <c r="AC106" s="19" t="s">
        <v>288</v>
      </c>
      <c r="CW106" s="19" t="s">
        <v>289</v>
      </c>
    </row>
    <row r="107" spans="29:101" x14ac:dyDescent="0.25">
      <c r="AC107" s="19" t="s">
        <v>290</v>
      </c>
      <c r="CW107" s="19" t="s">
        <v>291</v>
      </c>
    </row>
    <row r="108" spans="29:101" ht="30.75" customHeight="1" x14ac:dyDescent="0.25">
      <c r="AC108" s="19" t="s">
        <v>292</v>
      </c>
      <c r="CW108" s="19" t="s">
        <v>293</v>
      </c>
    </row>
    <row r="109" spans="29:101" x14ac:dyDescent="0.25">
      <c r="AC109" s="19" t="s">
        <v>294</v>
      </c>
      <c r="CW109" s="19" t="s">
        <v>295</v>
      </c>
    </row>
    <row r="110" spans="29:101" x14ac:dyDescent="0.25">
      <c r="AC110" s="19" t="s">
        <v>296</v>
      </c>
      <c r="CW110" s="19" t="s">
        <v>297</v>
      </c>
    </row>
    <row r="111" spans="29:101" ht="30.75" customHeight="1" x14ac:dyDescent="0.25">
      <c r="AC111" s="19" t="s">
        <v>298</v>
      </c>
      <c r="CW111" s="19" t="s">
        <v>299</v>
      </c>
    </row>
    <row r="112" spans="29:101" x14ac:dyDescent="0.25">
      <c r="AC112" s="19" t="s">
        <v>300</v>
      </c>
      <c r="CW112" s="19" t="s">
        <v>301</v>
      </c>
    </row>
    <row r="113" spans="29:101" ht="60.75" customHeight="1" x14ac:dyDescent="0.25">
      <c r="AC113" s="19" t="s">
        <v>302</v>
      </c>
      <c r="CW113" s="19" t="s">
        <v>303</v>
      </c>
    </row>
    <row r="114" spans="29:101" x14ac:dyDescent="0.25">
      <c r="AC114" s="19" t="s">
        <v>304</v>
      </c>
      <c r="CW114" s="19" t="s">
        <v>305</v>
      </c>
    </row>
    <row r="115" spans="29:101" ht="60.75" customHeight="1" x14ac:dyDescent="0.25">
      <c r="AC115" s="19" t="s">
        <v>306</v>
      </c>
      <c r="CW115" s="19" t="s">
        <v>307</v>
      </c>
    </row>
    <row r="116" spans="29:101" x14ac:dyDescent="0.25">
      <c r="AC116" s="19" t="s">
        <v>308</v>
      </c>
      <c r="CW116" s="19" t="s">
        <v>309</v>
      </c>
    </row>
    <row r="117" spans="29:101" x14ac:dyDescent="0.25">
      <c r="AC117" s="19" t="s">
        <v>310</v>
      </c>
      <c r="CW117" s="19" t="s">
        <v>311</v>
      </c>
    </row>
    <row r="118" spans="29:101" x14ac:dyDescent="0.25">
      <c r="AC118" s="19" t="s">
        <v>312</v>
      </c>
      <c r="CW118" s="19" t="s">
        <v>313</v>
      </c>
    </row>
    <row r="119" spans="29:101" x14ac:dyDescent="0.25">
      <c r="AC119" s="19" t="s">
        <v>314</v>
      </c>
      <c r="CW119" s="19" t="s">
        <v>315</v>
      </c>
    </row>
    <row r="120" spans="29:101" x14ac:dyDescent="0.25">
      <c r="AC120" s="19" t="s">
        <v>316</v>
      </c>
      <c r="CW120" s="19" t="s">
        <v>317</v>
      </c>
    </row>
    <row r="121" spans="29:101" x14ac:dyDescent="0.25">
      <c r="AC121" s="19" t="s">
        <v>318</v>
      </c>
      <c r="CW121" s="19" t="s">
        <v>319</v>
      </c>
    </row>
    <row r="122" spans="29:101" x14ac:dyDescent="0.25">
      <c r="AC122" s="19" t="s">
        <v>320</v>
      </c>
      <c r="CW122" s="19" t="s">
        <v>321</v>
      </c>
    </row>
    <row r="123" spans="29:101" ht="30.75" customHeight="1" x14ac:dyDescent="0.25">
      <c r="AC123" s="19" t="s">
        <v>322</v>
      </c>
      <c r="CW123" s="19" t="s">
        <v>323</v>
      </c>
    </row>
    <row r="124" spans="29:101" ht="15" customHeight="1" x14ac:dyDescent="0.25">
      <c r="AC124" s="19" t="s">
        <v>324</v>
      </c>
      <c r="CW124" s="19" t="s">
        <v>325</v>
      </c>
    </row>
    <row r="125" spans="29:101" x14ac:dyDescent="0.25">
      <c r="AC125" s="19" t="s">
        <v>326</v>
      </c>
      <c r="CW125" s="19" t="s">
        <v>327</v>
      </c>
    </row>
    <row r="126" spans="29:101" x14ac:dyDescent="0.25">
      <c r="AC126" s="19" t="s">
        <v>328</v>
      </c>
      <c r="CW126" s="19" t="s">
        <v>329</v>
      </c>
    </row>
    <row r="127" spans="29:101" x14ac:dyDescent="0.25">
      <c r="AC127" s="19" t="s">
        <v>330</v>
      </c>
      <c r="CW127" s="19" t="s">
        <v>331</v>
      </c>
    </row>
    <row r="128" spans="29:101" ht="45.75" customHeight="1" x14ac:dyDescent="0.25">
      <c r="AC128" s="19" t="s">
        <v>332</v>
      </c>
      <c r="CW128" s="19" t="s">
        <v>333</v>
      </c>
    </row>
    <row r="129" spans="29:101" ht="90.75" customHeight="1" x14ac:dyDescent="0.25">
      <c r="AC129" s="19" t="s">
        <v>334</v>
      </c>
      <c r="CW129" s="19" t="s">
        <v>335</v>
      </c>
    </row>
    <row r="130" spans="29:101" ht="45.75" customHeight="1" x14ac:dyDescent="0.25">
      <c r="AC130" s="19" t="s">
        <v>336</v>
      </c>
      <c r="CW130" s="19" t="s">
        <v>337</v>
      </c>
    </row>
    <row r="131" spans="29:101" x14ac:dyDescent="0.25">
      <c r="AC131" s="19" t="s">
        <v>338</v>
      </c>
      <c r="CW131" s="19" t="s">
        <v>339</v>
      </c>
    </row>
    <row r="132" spans="29:101" ht="30.75" customHeight="1" x14ac:dyDescent="0.25">
      <c r="AC132" s="19" t="s">
        <v>340</v>
      </c>
      <c r="CW132" s="19" t="s">
        <v>341</v>
      </c>
    </row>
    <row r="133" spans="29:101" ht="30.75" customHeight="1" x14ac:dyDescent="0.25">
      <c r="AC133" s="19" t="s">
        <v>342</v>
      </c>
      <c r="CW133" s="19" t="s">
        <v>343</v>
      </c>
    </row>
    <row r="134" spans="29:101" ht="75.75" customHeight="1" x14ac:dyDescent="0.25">
      <c r="AC134" s="19" t="s">
        <v>344</v>
      </c>
      <c r="CW134" s="19" t="s">
        <v>345</v>
      </c>
    </row>
    <row r="135" spans="29:101" x14ac:dyDescent="0.25">
      <c r="AC135" s="19" t="s">
        <v>346</v>
      </c>
      <c r="CW135" s="19" t="s">
        <v>347</v>
      </c>
    </row>
    <row r="136" spans="29:101" ht="30.75" customHeight="1" x14ac:dyDescent="0.25">
      <c r="AC136" s="19" t="s">
        <v>348</v>
      </c>
      <c r="CW136" s="19" t="s">
        <v>349</v>
      </c>
    </row>
    <row r="137" spans="29:101" ht="30.75" customHeight="1" x14ac:dyDescent="0.25">
      <c r="AC137" s="19" t="s">
        <v>350</v>
      </c>
      <c r="CW137" s="19" t="s">
        <v>351</v>
      </c>
    </row>
    <row r="138" spans="29:101" x14ac:dyDescent="0.25">
      <c r="AC138" s="19" t="s">
        <v>352</v>
      </c>
      <c r="CW138" s="19" t="s">
        <v>353</v>
      </c>
    </row>
    <row r="139" spans="29:101" x14ac:dyDescent="0.25">
      <c r="AC139" s="19" t="s">
        <v>354</v>
      </c>
      <c r="CW139" s="19" t="s">
        <v>355</v>
      </c>
    </row>
    <row r="140" spans="29:101" x14ac:dyDescent="0.25">
      <c r="AC140" s="19" t="s">
        <v>356</v>
      </c>
      <c r="CW140" s="19" t="s">
        <v>357</v>
      </c>
    </row>
    <row r="141" spans="29:101" x14ac:dyDescent="0.25">
      <c r="AC141" s="19" t="s">
        <v>358</v>
      </c>
      <c r="CW141" s="19" t="s">
        <v>359</v>
      </c>
    </row>
    <row r="142" spans="29:101" ht="30.75" customHeight="1" x14ac:dyDescent="0.25">
      <c r="AC142" s="19" t="s">
        <v>360</v>
      </c>
      <c r="CW142" s="19" t="s">
        <v>361</v>
      </c>
    </row>
    <row r="143" spans="29:101" x14ac:dyDescent="0.25">
      <c r="AC143" s="19" t="s">
        <v>362</v>
      </c>
      <c r="CW143" s="19" t="s">
        <v>363</v>
      </c>
    </row>
    <row r="144" spans="29:101" x14ac:dyDescent="0.25">
      <c r="AC144" s="19" t="s">
        <v>364</v>
      </c>
      <c r="CW144" s="19" t="s">
        <v>365</v>
      </c>
    </row>
    <row r="145" spans="29:101" x14ac:dyDescent="0.25">
      <c r="AC145" s="19" t="s">
        <v>366</v>
      </c>
      <c r="CW145" s="19" t="s">
        <v>367</v>
      </c>
    </row>
    <row r="146" spans="29:101" x14ac:dyDescent="0.25">
      <c r="AC146" s="19" t="s">
        <v>368</v>
      </c>
      <c r="CW146" s="19" t="s">
        <v>369</v>
      </c>
    </row>
    <row r="147" spans="29:101" ht="60.75" customHeight="1" x14ac:dyDescent="0.25">
      <c r="AC147" s="19" t="s">
        <v>370</v>
      </c>
      <c r="CW147" s="19" t="s">
        <v>371</v>
      </c>
    </row>
    <row r="148" spans="29:101" ht="30.75" customHeight="1" x14ac:dyDescent="0.25">
      <c r="AC148" s="19" t="s">
        <v>372</v>
      </c>
      <c r="CW148" s="19" t="s">
        <v>373</v>
      </c>
    </row>
    <row r="149" spans="29:101" ht="60.75" customHeight="1" x14ac:dyDescent="0.25">
      <c r="AC149" s="19" t="s">
        <v>374</v>
      </c>
      <c r="CW149" s="19" t="s">
        <v>375</v>
      </c>
    </row>
    <row r="150" spans="29:101" ht="30.75" customHeight="1" x14ac:dyDescent="0.25">
      <c r="AC150" s="19" t="s">
        <v>376</v>
      </c>
      <c r="CW150" s="19" t="s">
        <v>377</v>
      </c>
    </row>
    <row r="151" spans="29:101" ht="30.75" customHeight="1" x14ac:dyDescent="0.25">
      <c r="AC151" s="19" t="s">
        <v>378</v>
      </c>
      <c r="CW151" s="19" t="s">
        <v>379</v>
      </c>
    </row>
    <row r="152" spans="29:101" ht="15" customHeight="1" x14ac:dyDescent="0.25">
      <c r="AC152" s="19" t="s">
        <v>380</v>
      </c>
      <c r="CW152" s="19" t="s">
        <v>381</v>
      </c>
    </row>
    <row r="153" spans="29:101" x14ac:dyDescent="0.25">
      <c r="AC153" s="19" t="s">
        <v>382</v>
      </c>
      <c r="CW153" s="19" t="s">
        <v>383</v>
      </c>
    </row>
    <row r="154" spans="29:101" x14ac:dyDescent="0.25">
      <c r="AC154" s="19" t="s">
        <v>384</v>
      </c>
      <c r="CW154" s="19" t="s">
        <v>385</v>
      </c>
    </row>
    <row r="155" spans="29:101" ht="30.75" customHeight="1" x14ac:dyDescent="0.25">
      <c r="AC155" s="19" t="s">
        <v>386</v>
      </c>
    </row>
    <row r="156" spans="29:101" ht="30.75" customHeight="1" x14ac:dyDescent="0.25">
      <c r="AC156" s="19" t="s">
        <v>387</v>
      </c>
    </row>
    <row r="157" spans="29:101" x14ac:dyDescent="0.25">
      <c r="AC157" s="19" t="s">
        <v>388</v>
      </c>
    </row>
    <row r="158" spans="29:101" ht="45.75" customHeight="1" x14ac:dyDescent="0.25">
      <c r="AC158" s="19" t="s">
        <v>389</v>
      </c>
    </row>
    <row r="159" spans="29:101" ht="30.75" customHeight="1" x14ac:dyDescent="0.25">
      <c r="AC159" s="19" t="s">
        <v>390</v>
      </c>
    </row>
    <row r="160" spans="29:101" ht="30.75" customHeight="1" x14ac:dyDescent="0.25">
      <c r="AC160" s="19" t="s">
        <v>391</v>
      </c>
    </row>
    <row r="161" spans="29:29" ht="30.75" customHeight="1" x14ac:dyDescent="0.25">
      <c r="AC161" s="19" t="s">
        <v>392</v>
      </c>
    </row>
    <row r="162" spans="29:29" x14ac:dyDescent="0.25">
      <c r="AC162" s="19" t="s">
        <v>393</v>
      </c>
    </row>
    <row r="163" spans="29:29" ht="30.75" customHeight="1" x14ac:dyDescent="0.25">
      <c r="AC163" s="19" t="s">
        <v>394</v>
      </c>
    </row>
    <row r="164" spans="29:29" x14ac:dyDescent="0.25">
      <c r="AC164" s="19" t="s">
        <v>395</v>
      </c>
    </row>
    <row r="165" spans="29:29" x14ac:dyDescent="0.25">
      <c r="AC165" s="19" t="s">
        <v>396</v>
      </c>
    </row>
    <row r="166" spans="29:29" x14ac:dyDescent="0.25">
      <c r="AC166" s="19" t="s">
        <v>397</v>
      </c>
    </row>
    <row r="167" spans="29:29" x14ac:dyDescent="0.25">
      <c r="AC167" s="19" t="s">
        <v>398</v>
      </c>
    </row>
    <row r="168" spans="29:29" ht="30.75" customHeight="1" x14ac:dyDescent="0.25">
      <c r="AC168" s="19" t="s">
        <v>399</v>
      </c>
    </row>
    <row r="169" spans="29:29" x14ac:dyDescent="0.25">
      <c r="AC169" s="19" t="s">
        <v>400</v>
      </c>
    </row>
    <row r="170" spans="29:29" ht="45.75" customHeight="1" x14ac:dyDescent="0.25">
      <c r="AC170" s="19" t="s">
        <v>401</v>
      </c>
    </row>
    <row r="171" spans="29:29" x14ac:dyDescent="0.25">
      <c r="AC171" s="19" t="s">
        <v>402</v>
      </c>
    </row>
    <row r="172" spans="29:29" ht="30.75" customHeight="1" x14ac:dyDescent="0.25">
      <c r="AC172" s="19" t="s">
        <v>403</v>
      </c>
    </row>
    <row r="173" spans="29:29" x14ac:dyDescent="0.25">
      <c r="AC173" s="19" t="s">
        <v>404</v>
      </c>
    </row>
    <row r="174" spans="29:29" ht="30.75" customHeight="1" x14ac:dyDescent="0.25">
      <c r="AC174" s="19" t="s">
        <v>405</v>
      </c>
    </row>
    <row r="175" spans="29:29" ht="30.75" customHeight="1" x14ac:dyDescent="0.25">
      <c r="AC175" s="19" t="s">
        <v>406</v>
      </c>
    </row>
    <row r="176" spans="29:29" x14ac:dyDescent="0.25">
      <c r="AC176" s="19" t="s">
        <v>407</v>
      </c>
    </row>
    <row r="177" spans="29:29" x14ac:dyDescent="0.25">
      <c r="AC177" s="19" t="s">
        <v>408</v>
      </c>
    </row>
    <row r="178" spans="29:29" x14ac:dyDescent="0.25">
      <c r="AC178" s="19" t="s">
        <v>409</v>
      </c>
    </row>
    <row r="179" spans="29:29" x14ac:dyDescent="0.25">
      <c r="AC179" s="19" t="s">
        <v>410</v>
      </c>
    </row>
    <row r="180" spans="29:29" ht="30.75" customHeight="1" x14ac:dyDescent="0.25">
      <c r="AC180" s="19" t="s">
        <v>411</v>
      </c>
    </row>
    <row r="181" spans="29:29" x14ac:dyDescent="0.25">
      <c r="AC181" s="19" t="s">
        <v>412</v>
      </c>
    </row>
    <row r="182" spans="29:29" x14ac:dyDescent="0.25">
      <c r="AC182" s="19" t="s">
        <v>413</v>
      </c>
    </row>
    <row r="183" spans="29:29" x14ac:dyDescent="0.25">
      <c r="AC183" s="19" t="s">
        <v>414</v>
      </c>
    </row>
    <row r="184" spans="29:29" ht="45.75" customHeight="1" x14ac:dyDescent="0.25">
      <c r="AC184" s="19" t="s">
        <v>415</v>
      </c>
    </row>
    <row r="185" spans="29:29" ht="45.75" customHeight="1" x14ac:dyDescent="0.25">
      <c r="AC185" s="19" t="s">
        <v>416</v>
      </c>
    </row>
    <row r="186" spans="29:29" ht="30.75" customHeight="1" x14ac:dyDescent="0.25">
      <c r="AC186" s="19" t="s">
        <v>417</v>
      </c>
    </row>
    <row r="187" spans="29:29" x14ac:dyDescent="0.25">
      <c r="AC187" s="19" t="s">
        <v>418</v>
      </c>
    </row>
    <row r="188" spans="29:29" x14ac:dyDescent="0.25">
      <c r="AC188" s="19" t="s">
        <v>419</v>
      </c>
    </row>
    <row r="189" spans="29:29" ht="75.75" customHeight="1" x14ac:dyDescent="0.25">
      <c r="AC189" s="19" t="s">
        <v>420</v>
      </c>
    </row>
    <row r="190" spans="29:29" x14ac:dyDescent="0.25">
      <c r="AC190" s="19" t="s">
        <v>421</v>
      </c>
    </row>
    <row r="191" spans="29:29" ht="30.75" customHeight="1" x14ac:dyDescent="0.25">
      <c r="AC191" s="19" t="s">
        <v>422</v>
      </c>
    </row>
    <row r="192" spans="29:29" ht="15" customHeight="1" x14ac:dyDescent="0.25">
      <c r="AC192" s="19" t="s">
        <v>423</v>
      </c>
    </row>
    <row r="193" spans="29:29" x14ac:dyDescent="0.25">
      <c r="AC193" s="19" t="s">
        <v>424</v>
      </c>
    </row>
    <row r="194" spans="29:29" x14ac:dyDescent="0.25">
      <c r="AC194" s="19" t="s">
        <v>425</v>
      </c>
    </row>
    <row r="195" spans="29:29" x14ac:dyDescent="0.25">
      <c r="AC195" s="19" t="s">
        <v>426</v>
      </c>
    </row>
    <row r="196" spans="29:29" x14ac:dyDescent="0.25">
      <c r="AC196" s="19" t="s">
        <v>427</v>
      </c>
    </row>
    <row r="197" spans="29:29" x14ac:dyDescent="0.25">
      <c r="AC197" s="19" t="s">
        <v>428</v>
      </c>
    </row>
    <row r="198" spans="29:29" x14ac:dyDescent="0.25">
      <c r="AC198" s="19" t="s">
        <v>429</v>
      </c>
    </row>
    <row r="199" spans="29:29" x14ac:dyDescent="0.25">
      <c r="AC199" s="19" t="s">
        <v>430</v>
      </c>
    </row>
    <row r="200" spans="29:29" x14ac:dyDescent="0.25">
      <c r="AC200" s="19" t="s">
        <v>431</v>
      </c>
    </row>
    <row r="201" spans="29:29" ht="45.75" customHeight="1" x14ac:dyDescent="0.25">
      <c r="AC201" s="19" t="s">
        <v>432</v>
      </c>
    </row>
    <row r="202" spans="29:29" x14ac:dyDescent="0.25">
      <c r="AC202" s="19" t="s">
        <v>433</v>
      </c>
    </row>
    <row r="203" spans="29:29" ht="30.75" customHeight="1" x14ac:dyDescent="0.25">
      <c r="AC203" s="19" t="s">
        <v>434</v>
      </c>
    </row>
    <row r="204" spans="29:29" ht="30.75" customHeight="1" x14ac:dyDescent="0.25">
      <c r="AC204" s="19" t="s">
        <v>435</v>
      </c>
    </row>
    <row r="205" spans="29:29" ht="30.75" customHeight="1" x14ac:dyDescent="0.25">
      <c r="AC205" s="19" t="s">
        <v>436</v>
      </c>
    </row>
    <row r="206" spans="29:29" x14ac:dyDescent="0.25">
      <c r="AC206" s="19" t="s">
        <v>437</v>
      </c>
    </row>
    <row r="207" spans="29:29" x14ac:dyDescent="0.25">
      <c r="AC207" s="19" t="s">
        <v>438</v>
      </c>
    </row>
    <row r="208" spans="29:29" ht="30.75" customHeight="1" x14ac:dyDescent="0.25">
      <c r="AC208" s="19" t="s">
        <v>439</v>
      </c>
    </row>
    <row r="209" spans="29:29" ht="90.75" customHeight="1" x14ac:dyDescent="0.25">
      <c r="AC209" s="19" t="s">
        <v>440</v>
      </c>
    </row>
    <row r="210" spans="29:29" x14ac:dyDescent="0.25">
      <c r="AC210" s="19" t="s">
        <v>441</v>
      </c>
    </row>
    <row r="211" spans="29:29" ht="45.75" customHeight="1" x14ac:dyDescent="0.25">
      <c r="AC211" s="19" t="s">
        <v>442</v>
      </c>
    </row>
    <row r="212" spans="29:29" x14ac:dyDescent="0.25">
      <c r="AC212" s="19" t="s">
        <v>443</v>
      </c>
    </row>
    <row r="213" spans="29:29" ht="30.75" customHeight="1" x14ac:dyDescent="0.25">
      <c r="AC213" s="19" t="s">
        <v>444</v>
      </c>
    </row>
    <row r="214" spans="29:29" ht="30.75" customHeight="1" x14ac:dyDescent="0.25">
      <c r="AC214" s="19" t="s">
        <v>445</v>
      </c>
    </row>
    <row r="215" spans="29:29" x14ac:dyDescent="0.25">
      <c r="AC215" s="19" t="s">
        <v>446</v>
      </c>
    </row>
    <row r="216" spans="29:29" x14ac:dyDescent="0.25">
      <c r="AC216" s="19" t="s">
        <v>447</v>
      </c>
    </row>
    <row r="217" spans="29:29" ht="30.75" customHeight="1" x14ac:dyDescent="0.25">
      <c r="AC217" s="19" t="s">
        <v>448</v>
      </c>
    </row>
    <row r="218" spans="29:29" ht="30.75" customHeight="1" x14ac:dyDescent="0.25">
      <c r="AC218" s="19" t="s">
        <v>449</v>
      </c>
    </row>
    <row r="219" spans="29:29" ht="60.75" customHeight="1" x14ac:dyDescent="0.25">
      <c r="AC219" s="19" t="s">
        <v>450</v>
      </c>
    </row>
    <row r="220" spans="29:29" ht="30.75" customHeight="1" x14ac:dyDescent="0.25">
      <c r="AC220" s="19" t="s">
        <v>451</v>
      </c>
    </row>
    <row r="221" spans="29:29" ht="60.75" customHeight="1" x14ac:dyDescent="0.25">
      <c r="AC221" s="19" t="s">
        <v>452</v>
      </c>
    </row>
    <row r="222" spans="29:29" ht="45.75" customHeight="1" x14ac:dyDescent="0.25">
      <c r="AC222" s="19" t="s">
        <v>453</v>
      </c>
    </row>
    <row r="223" spans="29:29" ht="30.75" customHeight="1" x14ac:dyDescent="0.25">
      <c r="AC223" s="19" t="s">
        <v>454</v>
      </c>
    </row>
    <row r="224" spans="29:29" ht="60.75" customHeight="1" x14ac:dyDescent="0.25">
      <c r="AC224" s="19" t="s">
        <v>455</v>
      </c>
    </row>
    <row r="225" spans="29:29" x14ac:dyDescent="0.25">
      <c r="AC225" s="19" t="s">
        <v>456</v>
      </c>
    </row>
    <row r="226" spans="29:29" ht="15" customHeight="1" x14ac:dyDescent="0.25">
      <c r="AC226" s="19" t="s">
        <v>457</v>
      </c>
    </row>
    <row r="227" spans="29:29" x14ac:dyDescent="0.25">
      <c r="AC227" s="19" t="s">
        <v>458</v>
      </c>
    </row>
    <row r="228" spans="29:29" x14ac:dyDescent="0.25">
      <c r="AC228" s="19" t="s">
        <v>459</v>
      </c>
    </row>
    <row r="229" spans="29:29" x14ac:dyDescent="0.25">
      <c r="AC229" s="19" t="s">
        <v>460</v>
      </c>
    </row>
    <row r="230" spans="29:29" ht="30.75" customHeight="1" x14ac:dyDescent="0.25">
      <c r="AC230" s="19" t="s">
        <v>461</v>
      </c>
    </row>
    <row r="231" spans="29:29" x14ac:dyDescent="0.25">
      <c r="AC231" s="19" t="s">
        <v>462</v>
      </c>
    </row>
    <row r="232" spans="29:29" ht="30.75" customHeight="1" x14ac:dyDescent="0.25">
      <c r="AC232" s="19" t="s">
        <v>463</v>
      </c>
    </row>
    <row r="233" spans="29:29" ht="30.75" customHeight="1" x14ac:dyDescent="0.25">
      <c r="AC233" s="19" t="s">
        <v>464</v>
      </c>
    </row>
    <row r="234" spans="29:29" x14ac:dyDescent="0.25">
      <c r="AC234" s="19" t="s">
        <v>465</v>
      </c>
    </row>
    <row r="235" spans="29:29" x14ac:dyDescent="0.25">
      <c r="AC235" s="19" t="s">
        <v>466</v>
      </c>
    </row>
    <row r="236" spans="29:29" x14ac:dyDescent="0.25">
      <c r="AC236" s="19" t="s">
        <v>467</v>
      </c>
    </row>
    <row r="237" spans="29:29" ht="45.75" customHeight="1" x14ac:dyDescent="0.25">
      <c r="AC237" s="19" t="s">
        <v>468</v>
      </c>
    </row>
    <row r="238" spans="29:29" x14ac:dyDescent="0.25">
      <c r="AC238" s="19" t="s">
        <v>469</v>
      </c>
    </row>
    <row r="239" spans="29:29" ht="15" customHeight="1" x14ac:dyDescent="0.25">
      <c r="AC239" s="19" t="s">
        <v>470</v>
      </c>
    </row>
    <row r="240" spans="29:29" x14ac:dyDescent="0.25">
      <c r="AC240" s="19" t="s">
        <v>471</v>
      </c>
    </row>
    <row r="241" spans="29:29" ht="60.75" customHeight="1" x14ac:dyDescent="0.25">
      <c r="AC241" s="19" t="s">
        <v>472</v>
      </c>
    </row>
    <row r="242" spans="29:29" x14ac:dyDescent="0.25">
      <c r="AC242" s="19" t="s">
        <v>473</v>
      </c>
    </row>
    <row r="243" spans="29:29" x14ac:dyDescent="0.25">
      <c r="AC243" s="19" t="s">
        <v>474</v>
      </c>
    </row>
    <row r="244" spans="29:29" x14ac:dyDescent="0.25">
      <c r="AC244" s="19" t="s">
        <v>475</v>
      </c>
    </row>
    <row r="245" spans="29:29" ht="75.75" customHeight="1" x14ac:dyDescent="0.25">
      <c r="AC245" s="19" t="s">
        <v>476</v>
      </c>
    </row>
    <row r="246" spans="29:29" ht="45.75" customHeight="1" x14ac:dyDescent="0.25">
      <c r="AC246" s="19" t="s">
        <v>477</v>
      </c>
    </row>
    <row r="247" spans="29:29" x14ac:dyDescent="0.25">
      <c r="AC247" s="19" t="s">
        <v>478</v>
      </c>
    </row>
    <row r="248" spans="29:29" ht="30.75" customHeight="1" x14ac:dyDescent="0.25">
      <c r="AC248" s="19" t="s">
        <v>479</v>
      </c>
    </row>
    <row r="249" spans="29:29" x14ac:dyDescent="0.25">
      <c r="AC249" s="19" t="s">
        <v>480</v>
      </c>
    </row>
    <row r="250" spans="29:29" x14ac:dyDescent="0.25">
      <c r="AC250" s="19" t="s">
        <v>481</v>
      </c>
    </row>
    <row r="251" spans="29:29" ht="75.75" customHeight="1" x14ac:dyDescent="0.25">
      <c r="AC251" s="19" t="s">
        <v>482</v>
      </c>
    </row>
    <row r="252" spans="29:29" ht="90.75" customHeight="1" x14ac:dyDescent="0.25">
      <c r="AC252" s="19" t="s">
        <v>483</v>
      </c>
    </row>
    <row r="253" spans="29:29" ht="45.75" customHeight="1" x14ac:dyDescent="0.25">
      <c r="AC253" s="19" t="s">
        <v>484</v>
      </c>
    </row>
    <row r="254" spans="29:29" ht="45.75" customHeight="1" x14ac:dyDescent="0.25">
      <c r="AC254" s="19" t="s">
        <v>485</v>
      </c>
    </row>
    <row r="255" spans="29:29" ht="30.75" customHeight="1" x14ac:dyDescent="0.25">
      <c r="AC255" s="19" t="s">
        <v>486</v>
      </c>
    </row>
    <row r="256" spans="29:29" x14ac:dyDescent="0.25">
      <c r="AC256" s="19" t="s">
        <v>487</v>
      </c>
    </row>
    <row r="257" spans="29:29" ht="45.75" customHeight="1" x14ac:dyDescent="0.25">
      <c r="AC257" s="19" t="s">
        <v>488</v>
      </c>
    </row>
    <row r="258" spans="29:29" x14ac:dyDescent="0.25">
      <c r="AC258" s="19" t="s">
        <v>489</v>
      </c>
    </row>
    <row r="259" spans="29:29" x14ac:dyDescent="0.25">
      <c r="AC259" s="19" t="s">
        <v>490</v>
      </c>
    </row>
    <row r="260" spans="29:29" x14ac:dyDescent="0.25">
      <c r="AC260" s="19" t="s">
        <v>491</v>
      </c>
    </row>
    <row r="261" spans="29:29" x14ac:dyDescent="0.25">
      <c r="AC261" s="19" t="s">
        <v>492</v>
      </c>
    </row>
    <row r="262" spans="29:29" ht="30.75" customHeight="1" x14ac:dyDescent="0.25">
      <c r="AC262" s="19" t="s">
        <v>493</v>
      </c>
    </row>
    <row r="264" spans="29:29" ht="30.75" customHeight="1" x14ac:dyDescent="0.25"/>
  </sheetData>
  <mergeCells count="13">
    <mergeCell ref="A39:K39"/>
    <mergeCell ref="A40:K40"/>
    <mergeCell ref="A41:K41"/>
    <mergeCell ref="A42:K42"/>
    <mergeCell ref="B38:L38"/>
    <mergeCell ref="A8:L8"/>
    <mergeCell ref="A1:L3"/>
    <mergeCell ref="B6:F6"/>
    <mergeCell ref="B7:F7"/>
    <mergeCell ref="B5:F5"/>
    <mergeCell ref="H5:I5"/>
    <mergeCell ref="H6:I6"/>
    <mergeCell ref="H7:I7"/>
  </mergeCells>
  <dataValidations count="1">
    <dataValidation type="list" allowBlank="1" showInputMessage="1" showErrorMessage="1" sqref="A10:A37" xr:uid="{00000000-0002-0000-0200-000000000000}">
      <formula1>$AC$1:$AC$262</formula1>
    </dataValidation>
  </dataValidations>
  <pageMargins left="0.70866141732283472" right="0.70866141732283472" top="0.74803149606299213" bottom="0.74803149606299213" header="0.31496062992125984" footer="0.31496062992125984"/>
  <pageSetup paperSize="5" scale="47"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B261"/>
  <sheetViews>
    <sheetView tabSelected="1" zoomScale="80" zoomScaleNormal="80" workbookViewId="0">
      <pane ySplit="9" topLeftCell="A10" activePane="bottomLeft" state="frozen"/>
      <selection activeCell="C36" sqref="C36"/>
      <selection pane="bottomLeft" activeCell="B5" sqref="B5:F5"/>
    </sheetView>
  </sheetViews>
  <sheetFormatPr baseColWidth="10" defaultColWidth="9.140625" defaultRowHeight="15" x14ac:dyDescent="0.25"/>
  <cols>
    <col min="1" max="1" width="28.140625" style="4" customWidth="1"/>
    <col min="2" max="2" width="20.7109375" style="4" customWidth="1"/>
    <col min="3" max="3" width="22.5703125" style="1" customWidth="1"/>
    <col min="4" max="4" width="19.7109375" style="2" customWidth="1"/>
    <col min="5" max="5" width="19.7109375" style="3" customWidth="1"/>
    <col min="6" max="6" width="26.5703125" style="5" customWidth="1"/>
    <col min="7" max="7" width="23" customWidth="1"/>
    <col min="8" max="11" width="19.7109375" customWidth="1"/>
    <col min="28" max="28" width="9.140625" style="19"/>
  </cols>
  <sheetData>
    <row r="1" spans="1:28" ht="15" customHeight="1" x14ac:dyDescent="0.25">
      <c r="A1" s="144" t="s">
        <v>49</v>
      </c>
      <c r="B1" s="195"/>
      <c r="C1" s="195"/>
      <c r="D1" s="195"/>
      <c r="E1" s="195"/>
      <c r="F1" s="195"/>
      <c r="G1" s="195"/>
      <c r="H1" s="195"/>
      <c r="I1" s="195"/>
      <c r="J1" s="195"/>
      <c r="K1" s="196"/>
      <c r="AB1" s="19" t="s">
        <v>60</v>
      </c>
    </row>
    <row r="2" spans="1:28" ht="15" customHeight="1" x14ac:dyDescent="0.25">
      <c r="A2" s="197"/>
      <c r="B2" s="198"/>
      <c r="C2" s="198"/>
      <c r="D2" s="198"/>
      <c r="E2" s="198"/>
      <c r="F2" s="198"/>
      <c r="G2" s="198"/>
      <c r="H2" s="198"/>
      <c r="I2" s="198"/>
      <c r="J2" s="198"/>
      <c r="K2" s="199"/>
      <c r="AB2" s="19" t="s">
        <v>61</v>
      </c>
    </row>
    <row r="3" spans="1:28" ht="15" customHeight="1" x14ac:dyDescent="0.25">
      <c r="A3" s="197"/>
      <c r="B3" s="198"/>
      <c r="C3" s="198"/>
      <c r="D3" s="198"/>
      <c r="E3" s="198"/>
      <c r="F3" s="198"/>
      <c r="G3" s="198"/>
      <c r="H3" s="198"/>
      <c r="I3" s="198"/>
      <c r="J3" s="198"/>
      <c r="K3" s="199"/>
      <c r="AB3" s="19" t="s">
        <v>63</v>
      </c>
    </row>
    <row r="4" spans="1:28" ht="16.5" customHeight="1" x14ac:dyDescent="0.25">
      <c r="A4" s="73" t="s">
        <v>8</v>
      </c>
      <c r="B4" s="89" t="s">
        <v>65</v>
      </c>
      <c r="C4" s="64">
        <f>'Data Entry'!C10</f>
        <v>43466</v>
      </c>
      <c r="D4" s="89" t="s">
        <v>66</v>
      </c>
      <c r="E4" s="64">
        <f>'Data Entry'!C11</f>
        <v>43738</v>
      </c>
      <c r="F4" s="82"/>
      <c r="G4" s="82"/>
      <c r="H4" s="82"/>
      <c r="I4" s="82"/>
      <c r="J4" s="82"/>
      <c r="K4" s="85"/>
      <c r="AB4" s="19" t="s">
        <v>67</v>
      </c>
    </row>
    <row r="5" spans="1:28" ht="16.5" x14ac:dyDescent="0.25">
      <c r="A5" s="88" t="s">
        <v>51</v>
      </c>
      <c r="B5" s="194" t="str">
        <f>'Cover Page - do not edit'!B2:G2</f>
        <v>Breakwater Resources LTD</v>
      </c>
      <c r="C5" s="194"/>
      <c r="D5" s="200"/>
      <c r="E5" s="200"/>
      <c r="F5" s="200"/>
      <c r="G5" s="90" t="s">
        <v>21</v>
      </c>
      <c r="H5" s="201" t="str">
        <f>IF('Data Entry'!C21="","",'Data Entry'!C21)</f>
        <v>CAD</v>
      </c>
      <c r="I5" s="201"/>
      <c r="J5" s="82"/>
      <c r="K5" s="85"/>
      <c r="AB5" s="19" t="s">
        <v>69</v>
      </c>
    </row>
    <row r="6" spans="1:28" ht="32.25" customHeight="1" x14ac:dyDescent="0.25">
      <c r="A6" s="88" t="s">
        <v>55</v>
      </c>
      <c r="B6" s="194" t="str">
        <f>'Cover Page - do not edit'!B4</f>
        <v>E448565</v>
      </c>
      <c r="C6" s="194"/>
      <c r="D6" s="194"/>
      <c r="E6" s="194"/>
      <c r="F6" s="194"/>
      <c r="G6" s="83"/>
      <c r="H6" s="194"/>
      <c r="I6" s="194"/>
      <c r="J6" s="84"/>
      <c r="K6" s="86"/>
      <c r="AB6" s="19" t="s">
        <v>71</v>
      </c>
    </row>
    <row r="7" spans="1:28" ht="33" customHeight="1" x14ac:dyDescent="0.25">
      <c r="A7" s="88" t="s">
        <v>73</v>
      </c>
      <c r="B7" s="146" t="str">
        <f>'Cover Page - do not edit'!B8:G8</f>
        <v/>
      </c>
      <c r="C7" s="147"/>
      <c r="D7" s="147"/>
      <c r="E7" s="147"/>
      <c r="F7" s="147"/>
      <c r="G7" s="57"/>
      <c r="H7" s="194"/>
      <c r="I7" s="194"/>
      <c r="J7" s="84"/>
      <c r="K7" s="86"/>
      <c r="AB7" s="19" t="s">
        <v>74</v>
      </c>
    </row>
    <row r="8" spans="1:28" ht="24" customHeight="1" x14ac:dyDescent="0.25">
      <c r="A8" s="204" t="s">
        <v>494</v>
      </c>
      <c r="B8" s="205"/>
      <c r="C8" s="205"/>
      <c r="D8" s="205"/>
      <c r="E8" s="205"/>
      <c r="F8" s="205"/>
      <c r="G8" s="205"/>
      <c r="H8" s="205"/>
      <c r="I8" s="205"/>
      <c r="J8" s="205"/>
      <c r="K8" s="206"/>
      <c r="AB8" s="19" t="s">
        <v>77</v>
      </c>
    </row>
    <row r="9" spans="1:28" ht="49.5" x14ac:dyDescent="0.25">
      <c r="A9" s="87" t="s">
        <v>79</v>
      </c>
      <c r="B9" s="69" t="s">
        <v>495</v>
      </c>
      <c r="C9" s="69" t="s">
        <v>82</v>
      </c>
      <c r="D9" s="70" t="s">
        <v>83</v>
      </c>
      <c r="E9" s="69" t="s">
        <v>84</v>
      </c>
      <c r="F9" s="69" t="s">
        <v>85</v>
      </c>
      <c r="G9" s="69" t="s">
        <v>86</v>
      </c>
      <c r="H9" s="69" t="s">
        <v>87</v>
      </c>
      <c r="I9" s="69" t="s">
        <v>88</v>
      </c>
      <c r="J9" s="70" t="s">
        <v>496</v>
      </c>
      <c r="K9" s="81" t="s">
        <v>497</v>
      </c>
      <c r="AB9" s="19" t="s">
        <v>91</v>
      </c>
    </row>
    <row r="10" spans="1:28" ht="25.5" x14ac:dyDescent="0.25">
      <c r="A10" s="50" t="s">
        <v>60</v>
      </c>
      <c r="B10" s="45" t="s">
        <v>498</v>
      </c>
      <c r="C10" s="118">
        <f>Table2[[#This Row],[Total Amount paid to Payee]]+'Payments by Payee'!K11</f>
        <v>718485.8600000001</v>
      </c>
      <c r="D10" s="46"/>
      <c r="E10" s="115"/>
      <c r="F10" s="47"/>
      <c r="G10" s="47"/>
      <c r="H10" s="47"/>
      <c r="I10" s="47"/>
      <c r="J10" s="119">
        <f>SUM(Table25[[#This Row],[Taxes]:[Infrastructure Improvement Payments]])</f>
        <v>718485.8600000001</v>
      </c>
      <c r="K10" s="81"/>
      <c r="AB10" s="19" t="s">
        <v>94</v>
      </c>
    </row>
    <row r="11" spans="1:28" ht="16.5" x14ac:dyDescent="0.25">
      <c r="A11" s="50"/>
      <c r="B11" s="45"/>
      <c r="C11" s="108"/>
      <c r="D11" s="46"/>
      <c r="E11" s="47"/>
      <c r="F11" s="47"/>
      <c r="G11" s="47"/>
      <c r="H11" s="47"/>
      <c r="I11" s="47"/>
      <c r="J11" s="52"/>
      <c r="K11" s="51"/>
      <c r="AB11" s="19" t="s">
        <v>96</v>
      </c>
    </row>
    <row r="12" spans="1:28" ht="16.5" x14ac:dyDescent="0.25">
      <c r="A12" s="50"/>
      <c r="B12" s="45"/>
      <c r="C12" s="108"/>
      <c r="D12" s="46"/>
      <c r="E12" s="47"/>
      <c r="F12" s="47"/>
      <c r="G12" s="47"/>
      <c r="H12" s="47"/>
      <c r="I12" s="47"/>
      <c r="J12" s="52"/>
      <c r="K12" s="51"/>
      <c r="AB12" s="19" t="s">
        <v>93</v>
      </c>
    </row>
    <row r="13" spans="1:28" ht="16.5" x14ac:dyDescent="0.25">
      <c r="A13" s="50"/>
      <c r="B13" s="45"/>
      <c r="C13" s="108"/>
      <c r="D13" s="46"/>
      <c r="E13" s="47"/>
      <c r="F13" s="47"/>
      <c r="G13" s="47"/>
      <c r="H13" s="47"/>
      <c r="I13" s="47"/>
      <c r="J13" s="52"/>
      <c r="K13" s="51"/>
      <c r="AB13" s="19" t="s">
        <v>99</v>
      </c>
    </row>
    <row r="14" spans="1:28" ht="16.5" x14ac:dyDescent="0.25">
      <c r="A14" s="50"/>
      <c r="B14" s="45"/>
      <c r="C14" s="108"/>
      <c r="D14" s="46"/>
      <c r="E14" s="47"/>
      <c r="F14" s="47"/>
      <c r="G14" s="47"/>
      <c r="H14" s="47"/>
      <c r="I14" s="47"/>
      <c r="J14" s="52"/>
      <c r="K14" s="51"/>
      <c r="AB14" s="19" t="s">
        <v>101</v>
      </c>
    </row>
    <row r="15" spans="1:28" ht="16.5" x14ac:dyDescent="0.25">
      <c r="A15" s="50"/>
      <c r="B15" s="45"/>
      <c r="C15" s="108"/>
      <c r="D15" s="46"/>
      <c r="E15" s="47"/>
      <c r="F15" s="47"/>
      <c r="G15" s="47"/>
      <c r="H15" s="47"/>
      <c r="I15" s="47"/>
      <c r="J15" s="52"/>
      <c r="K15" s="51"/>
      <c r="AB15" s="19" t="s">
        <v>103</v>
      </c>
    </row>
    <row r="16" spans="1:28" ht="16.5" x14ac:dyDescent="0.25">
      <c r="A16" s="50"/>
      <c r="B16" s="45"/>
      <c r="C16" s="108"/>
      <c r="D16" s="46"/>
      <c r="E16" s="47"/>
      <c r="F16" s="47"/>
      <c r="G16" s="47"/>
      <c r="H16" s="47"/>
      <c r="I16" s="47"/>
      <c r="J16" s="52"/>
      <c r="K16" s="51"/>
      <c r="AB16" s="19" t="s">
        <v>105</v>
      </c>
    </row>
    <row r="17" spans="1:28" ht="16.5" x14ac:dyDescent="0.25">
      <c r="A17" s="50"/>
      <c r="B17" s="45"/>
      <c r="C17" s="108"/>
      <c r="D17" s="46"/>
      <c r="E17" s="47"/>
      <c r="F17" s="47"/>
      <c r="G17" s="47"/>
      <c r="H17" s="47"/>
      <c r="I17" s="47"/>
      <c r="J17" s="52"/>
      <c r="K17" s="51"/>
      <c r="AB17" s="19" t="s">
        <v>107</v>
      </c>
    </row>
    <row r="18" spans="1:28" ht="16.5" x14ac:dyDescent="0.25">
      <c r="A18" s="50"/>
      <c r="B18" s="45"/>
      <c r="C18" s="108"/>
      <c r="D18" s="46"/>
      <c r="E18" s="47"/>
      <c r="F18" s="47"/>
      <c r="G18" s="47"/>
      <c r="H18" s="47"/>
      <c r="I18" s="47"/>
      <c r="J18" s="52"/>
      <c r="K18" s="51"/>
      <c r="AB18" s="19" t="s">
        <v>109</v>
      </c>
    </row>
    <row r="19" spans="1:28" ht="16.5" x14ac:dyDescent="0.25">
      <c r="A19" s="50"/>
      <c r="B19" s="45"/>
      <c r="C19" s="108"/>
      <c r="D19" s="46"/>
      <c r="E19" s="47"/>
      <c r="F19" s="47"/>
      <c r="G19" s="47"/>
      <c r="H19" s="47"/>
      <c r="I19" s="47"/>
      <c r="J19" s="52"/>
      <c r="K19" s="51"/>
      <c r="AB19" s="19" t="s">
        <v>111</v>
      </c>
    </row>
    <row r="20" spans="1:28" ht="16.5" x14ac:dyDescent="0.25">
      <c r="A20" s="50"/>
      <c r="B20" s="45"/>
      <c r="C20" s="108"/>
      <c r="D20" s="46"/>
      <c r="E20" s="47"/>
      <c r="F20" s="47"/>
      <c r="G20" s="47"/>
      <c r="H20" s="47"/>
      <c r="I20" s="47"/>
      <c r="J20" s="52"/>
      <c r="K20" s="51"/>
      <c r="AB20" s="19" t="s">
        <v>113</v>
      </c>
    </row>
    <row r="21" spans="1:28" ht="16.5" x14ac:dyDescent="0.25">
      <c r="A21" s="50"/>
      <c r="B21" s="45"/>
      <c r="C21" s="108"/>
      <c r="D21" s="46"/>
      <c r="E21" s="47"/>
      <c r="F21" s="47"/>
      <c r="G21" s="47"/>
      <c r="H21" s="47"/>
      <c r="I21" s="47"/>
      <c r="J21" s="52"/>
      <c r="K21" s="51"/>
      <c r="AB21" s="19" t="s">
        <v>115</v>
      </c>
    </row>
    <row r="22" spans="1:28" ht="16.5" x14ac:dyDescent="0.25">
      <c r="A22" s="50"/>
      <c r="B22" s="45"/>
      <c r="C22" s="108"/>
      <c r="D22" s="46"/>
      <c r="E22" s="47"/>
      <c r="F22" s="47"/>
      <c r="G22" s="47"/>
      <c r="H22" s="47"/>
      <c r="I22" s="47"/>
      <c r="J22" s="52"/>
      <c r="K22" s="51"/>
      <c r="AB22" s="19" t="s">
        <v>117</v>
      </c>
    </row>
    <row r="23" spans="1:28" ht="16.5" x14ac:dyDescent="0.25">
      <c r="A23" s="50"/>
      <c r="B23" s="45"/>
      <c r="C23" s="108"/>
      <c r="D23" s="46"/>
      <c r="E23" s="47"/>
      <c r="F23" s="47"/>
      <c r="G23" s="47"/>
      <c r="H23" s="47"/>
      <c r="I23" s="47"/>
      <c r="J23" s="52"/>
      <c r="K23" s="51"/>
      <c r="AB23" s="19" t="s">
        <v>119</v>
      </c>
    </row>
    <row r="24" spans="1:28" ht="16.5" x14ac:dyDescent="0.25">
      <c r="A24" s="50"/>
      <c r="B24" s="45"/>
      <c r="C24" s="108"/>
      <c r="D24" s="46"/>
      <c r="E24" s="47"/>
      <c r="F24" s="47"/>
      <c r="G24" s="47"/>
      <c r="H24" s="47"/>
      <c r="I24" s="47"/>
      <c r="J24" s="52"/>
      <c r="K24" s="51"/>
      <c r="AB24" s="19" t="s">
        <v>121</v>
      </c>
    </row>
    <row r="25" spans="1:28" ht="16.5" x14ac:dyDescent="0.25">
      <c r="A25" s="50"/>
      <c r="B25" s="45"/>
      <c r="C25" s="108"/>
      <c r="D25" s="46"/>
      <c r="E25" s="47"/>
      <c r="F25" s="47"/>
      <c r="G25" s="47"/>
      <c r="H25" s="47"/>
      <c r="I25" s="47"/>
      <c r="J25" s="52"/>
      <c r="K25" s="51"/>
      <c r="AB25" s="19" t="s">
        <v>123</v>
      </c>
    </row>
    <row r="26" spans="1:28" ht="16.5" x14ac:dyDescent="0.25">
      <c r="A26" s="50"/>
      <c r="B26" s="45"/>
      <c r="C26" s="108"/>
      <c r="D26" s="46"/>
      <c r="E26" s="47"/>
      <c r="F26" s="47"/>
      <c r="G26" s="47"/>
      <c r="H26" s="47"/>
      <c r="I26" s="47"/>
      <c r="J26" s="52"/>
      <c r="K26" s="51"/>
      <c r="AB26" s="19" t="s">
        <v>125</v>
      </c>
    </row>
    <row r="27" spans="1:28" ht="16.5" x14ac:dyDescent="0.25">
      <c r="A27" s="50"/>
      <c r="B27" s="45"/>
      <c r="C27" s="108"/>
      <c r="D27" s="46"/>
      <c r="E27" s="47"/>
      <c r="F27" s="47"/>
      <c r="G27" s="47"/>
      <c r="H27" s="47"/>
      <c r="I27" s="47"/>
      <c r="J27" s="52"/>
      <c r="K27" s="51"/>
      <c r="AB27" s="19" t="s">
        <v>127</v>
      </c>
    </row>
    <row r="28" spans="1:28" ht="16.5" x14ac:dyDescent="0.25">
      <c r="A28" s="50"/>
      <c r="B28" s="45"/>
      <c r="C28" s="108"/>
      <c r="D28" s="46"/>
      <c r="E28" s="47"/>
      <c r="F28" s="47"/>
      <c r="G28" s="47"/>
      <c r="H28" s="47"/>
      <c r="I28" s="47"/>
      <c r="J28" s="52"/>
      <c r="K28" s="51"/>
      <c r="AB28" s="19" t="s">
        <v>129</v>
      </c>
    </row>
    <row r="29" spans="1:28" ht="16.5" x14ac:dyDescent="0.25">
      <c r="A29" s="50"/>
      <c r="B29" s="45"/>
      <c r="C29" s="108"/>
      <c r="D29" s="46"/>
      <c r="E29" s="47"/>
      <c r="F29" s="47"/>
      <c r="G29" s="47"/>
      <c r="H29" s="47"/>
      <c r="I29" s="47"/>
      <c r="J29" s="52"/>
      <c r="K29" s="51"/>
      <c r="AB29" s="19" t="s">
        <v>131</v>
      </c>
    </row>
    <row r="30" spans="1:28" ht="16.5" x14ac:dyDescent="0.25">
      <c r="A30" s="50"/>
      <c r="B30" s="45"/>
      <c r="C30" s="108"/>
      <c r="D30" s="46"/>
      <c r="E30" s="47"/>
      <c r="F30" s="47"/>
      <c r="G30" s="47"/>
      <c r="H30" s="47"/>
      <c r="I30" s="47"/>
      <c r="J30" s="52"/>
      <c r="K30" s="51"/>
      <c r="AB30" s="19" t="s">
        <v>133</v>
      </c>
    </row>
    <row r="31" spans="1:28" ht="16.5" x14ac:dyDescent="0.25">
      <c r="A31" s="50"/>
      <c r="B31" s="45"/>
      <c r="C31" s="108"/>
      <c r="D31" s="46"/>
      <c r="E31" s="47"/>
      <c r="F31" s="47"/>
      <c r="G31" s="47"/>
      <c r="H31" s="47"/>
      <c r="I31" s="47"/>
      <c r="J31" s="52"/>
      <c r="K31" s="51"/>
      <c r="AB31" s="19" t="s">
        <v>135</v>
      </c>
    </row>
    <row r="32" spans="1:28" ht="16.5" x14ac:dyDescent="0.25">
      <c r="A32" s="50"/>
      <c r="B32" s="45"/>
      <c r="C32" s="108"/>
      <c r="D32" s="46"/>
      <c r="E32" s="47"/>
      <c r="F32" s="47"/>
      <c r="G32" s="47"/>
      <c r="H32" s="47"/>
      <c r="I32" s="47"/>
      <c r="J32" s="52"/>
      <c r="K32" s="51"/>
      <c r="AB32" s="19" t="s">
        <v>137</v>
      </c>
    </row>
    <row r="33" spans="1:28" ht="16.5" x14ac:dyDescent="0.25">
      <c r="A33" s="50"/>
      <c r="B33" s="45"/>
      <c r="C33" s="108"/>
      <c r="D33" s="46"/>
      <c r="E33" s="47"/>
      <c r="F33" s="47"/>
      <c r="G33" s="47"/>
      <c r="H33" s="47"/>
      <c r="I33" s="47"/>
      <c r="J33" s="52"/>
      <c r="K33" s="51"/>
      <c r="AB33" s="19" t="s">
        <v>139</v>
      </c>
    </row>
    <row r="34" spans="1:28" ht="16.5" x14ac:dyDescent="0.25">
      <c r="A34" s="50"/>
      <c r="B34" s="45"/>
      <c r="C34" s="108"/>
      <c r="D34" s="46"/>
      <c r="E34" s="47"/>
      <c r="F34" s="47"/>
      <c r="G34" s="47"/>
      <c r="H34" s="47"/>
      <c r="I34" s="47"/>
      <c r="J34" s="52"/>
      <c r="K34" s="51"/>
      <c r="AB34" s="19" t="s">
        <v>141</v>
      </c>
    </row>
    <row r="35" spans="1:28" ht="16.5" x14ac:dyDescent="0.25">
      <c r="A35" s="50"/>
      <c r="B35" s="45"/>
      <c r="C35" s="108"/>
      <c r="D35" s="46"/>
      <c r="E35" s="47"/>
      <c r="F35" s="47"/>
      <c r="G35" s="47"/>
      <c r="H35" s="47"/>
      <c r="I35" s="47"/>
      <c r="J35" s="52"/>
      <c r="K35" s="51"/>
      <c r="AB35" s="19" t="s">
        <v>143</v>
      </c>
    </row>
    <row r="36" spans="1:28" ht="16.5" x14ac:dyDescent="0.25">
      <c r="A36" s="50"/>
      <c r="B36" s="45"/>
      <c r="C36" s="108"/>
      <c r="D36" s="46"/>
      <c r="E36" s="47"/>
      <c r="F36" s="47"/>
      <c r="G36" s="47"/>
      <c r="H36" s="47"/>
      <c r="I36" s="47"/>
      <c r="J36" s="52"/>
      <c r="K36" s="51"/>
      <c r="AB36" s="19" t="s">
        <v>145</v>
      </c>
    </row>
    <row r="37" spans="1:28" ht="16.5" x14ac:dyDescent="0.25">
      <c r="A37" s="50"/>
      <c r="B37" s="45"/>
      <c r="C37" s="108"/>
      <c r="D37" s="46"/>
      <c r="E37" s="47"/>
      <c r="F37" s="47"/>
      <c r="G37" s="47"/>
      <c r="H37" s="47"/>
      <c r="I37" s="47"/>
      <c r="J37" s="52"/>
      <c r="K37" s="51"/>
      <c r="AB37" s="19" t="s">
        <v>147</v>
      </c>
    </row>
    <row r="38" spans="1:28" ht="70.5" customHeight="1" thickBot="1" x14ac:dyDescent="0.3">
      <c r="A38" s="91" t="s">
        <v>499</v>
      </c>
      <c r="B38" s="202"/>
      <c r="C38" s="202"/>
      <c r="D38" s="202"/>
      <c r="E38" s="202"/>
      <c r="F38" s="202"/>
      <c r="G38" s="202"/>
      <c r="H38" s="202"/>
      <c r="I38" s="202"/>
      <c r="J38" s="202"/>
      <c r="K38" s="203"/>
      <c r="AB38" s="19" t="s">
        <v>149</v>
      </c>
    </row>
    <row r="39" spans="1:28" x14ac:dyDescent="0.25">
      <c r="A39" s="189" t="s">
        <v>500</v>
      </c>
      <c r="B39" s="189"/>
      <c r="C39" s="189"/>
      <c r="D39" s="189"/>
      <c r="E39" s="189"/>
      <c r="F39" s="189"/>
      <c r="G39" s="189"/>
      <c r="H39" s="189"/>
      <c r="I39" s="189"/>
      <c r="J39" s="189"/>
      <c r="K39" s="189"/>
      <c r="AB39" s="19" t="s">
        <v>151</v>
      </c>
    </row>
    <row r="40" spans="1:28" x14ac:dyDescent="0.25">
      <c r="A40" s="189" t="s">
        <v>501</v>
      </c>
      <c r="B40" s="189"/>
      <c r="C40" s="189"/>
      <c r="D40" s="189"/>
      <c r="E40" s="189"/>
      <c r="F40" s="189"/>
      <c r="G40" s="189"/>
      <c r="H40" s="189"/>
      <c r="I40" s="189"/>
      <c r="J40" s="189"/>
      <c r="K40" s="189"/>
      <c r="AB40" s="19" t="s">
        <v>157</v>
      </c>
    </row>
    <row r="41" spans="1:28" ht="15" customHeight="1" x14ac:dyDescent="0.25">
      <c r="A41" s="190" t="s">
        <v>502</v>
      </c>
      <c r="B41" s="190"/>
      <c r="C41" s="190"/>
      <c r="D41" s="190"/>
      <c r="E41" s="190"/>
      <c r="F41" s="190"/>
      <c r="G41" s="190"/>
      <c r="H41" s="190"/>
      <c r="I41" s="190"/>
      <c r="J41" s="190"/>
      <c r="K41" s="190"/>
      <c r="AB41" s="19" t="s">
        <v>160</v>
      </c>
    </row>
    <row r="42" spans="1:28" x14ac:dyDescent="0.25">
      <c r="AB42" s="19" t="s">
        <v>162</v>
      </c>
    </row>
    <row r="43" spans="1:28" x14ac:dyDescent="0.25">
      <c r="AB43" s="19" t="s">
        <v>164</v>
      </c>
    </row>
    <row r="44" spans="1:28" x14ac:dyDescent="0.25">
      <c r="AB44" s="19" t="s">
        <v>166</v>
      </c>
    </row>
    <row r="45" spans="1:28" x14ac:dyDescent="0.25">
      <c r="AB45" s="19" t="s">
        <v>168</v>
      </c>
    </row>
    <row r="46" spans="1:28" x14ac:dyDescent="0.25">
      <c r="AB46" s="19" t="s">
        <v>170</v>
      </c>
    </row>
    <row r="47" spans="1:28" x14ac:dyDescent="0.25">
      <c r="AB47" s="19" t="s">
        <v>172</v>
      </c>
    </row>
    <row r="48" spans="1:28" x14ac:dyDescent="0.25">
      <c r="AB48" s="19" t="s">
        <v>174</v>
      </c>
    </row>
    <row r="49" spans="28:28" x14ac:dyDescent="0.25">
      <c r="AB49" s="19" t="s">
        <v>176</v>
      </c>
    </row>
    <row r="50" spans="28:28" x14ac:dyDescent="0.25">
      <c r="AB50" s="19" t="s">
        <v>178</v>
      </c>
    </row>
    <row r="51" spans="28:28" x14ac:dyDescent="0.25">
      <c r="AB51" s="19" t="s">
        <v>180</v>
      </c>
    </row>
    <row r="52" spans="28:28" x14ac:dyDescent="0.25">
      <c r="AB52" s="19" t="s">
        <v>182</v>
      </c>
    </row>
    <row r="53" spans="28:28" x14ac:dyDescent="0.25">
      <c r="AB53" s="19" t="s">
        <v>184</v>
      </c>
    </row>
    <row r="54" spans="28:28" x14ac:dyDescent="0.25">
      <c r="AB54" s="19" t="s">
        <v>186</v>
      </c>
    </row>
    <row r="55" spans="28:28" x14ac:dyDescent="0.25">
      <c r="AB55" s="19" t="s">
        <v>188</v>
      </c>
    </row>
    <row r="56" spans="28:28" x14ac:dyDescent="0.25">
      <c r="AB56" s="19" t="s">
        <v>190</v>
      </c>
    </row>
    <row r="57" spans="28:28" x14ac:dyDescent="0.25">
      <c r="AB57" s="19" t="s">
        <v>192</v>
      </c>
    </row>
    <row r="58" spans="28:28" x14ac:dyDescent="0.25">
      <c r="AB58" s="19" t="s">
        <v>194</v>
      </c>
    </row>
    <row r="59" spans="28:28" x14ac:dyDescent="0.25">
      <c r="AB59" s="19" t="s">
        <v>196</v>
      </c>
    </row>
    <row r="60" spans="28:28" x14ac:dyDescent="0.25">
      <c r="AB60" s="19" t="s">
        <v>198</v>
      </c>
    </row>
    <row r="61" spans="28:28" x14ac:dyDescent="0.25">
      <c r="AB61" s="19" t="s">
        <v>200</v>
      </c>
    </row>
    <row r="62" spans="28:28" x14ac:dyDescent="0.25">
      <c r="AB62" s="19" t="s">
        <v>202</v>
      </c>
    </row>
    <row r="63" spans="28:28" x14ac:dyDescent="0.25">
      <c r="AB63" s="19" t="s">
        <v>204</v>
      </c>
    </row>
    <row r="64" spans="28:28" x14ac:dyDescent="0.25">
      <c r="AB64" s="19" t="s">
        <v>206</v>
      </c>
    </row>
    <row r="65" spans="28:28" x14ac:dyDescent="0.25">
      <c r="AB65" s="19" t="s">
        <v>208</v>
      </c>
    </row>
    <row r="66" spans="28:28" x14ac:dyDescent="0.25">
      <c r="AB66" s="19" t="s">
        <v>210</v>
      </c>
    </row>
    <row r="67" spans="28:28" x14ac:dyDescent="0.25">
      <c r="AB67" s="19" t="s">
        <v>212</v>
      </c>
    </row>
    <row r="68" spans="28:28" x14ac:dyDescent="0.25">
      <c r="AB68" s="19" t="s">
        <v>214</v>
      </c>
    </row>
    <row r="69" spans="28:28" x14ac:dyDescent="0.25">
      <c r="AB69" s="19" t="s">
        <v>216</v>
      </c>
    </row>
    <row r="70" spans="28:28" x14ac:dyDescent="0.25">
      <c r="AB70" s="19" t="s">
        <v>218</v>
      </c>
    </row>
    <row r="71" spans="28:28" x14ac:dyDescent="0.25">
      <c r="AB71" s="19" t="s">
        <v>220</v>
      </c>
    </row>
    <row r="72" spans="28:28" x14ac:dyDescent="0.25">
      <c r="AB72" s="19" t="s">
        <v>222</v>
      </c>
    </row>
    <row r="73" spans="28:28" x14ac:dyDescent="0.25">
      <c r="AB73" s="19" t="s">
        <v>224</v>
      </c>
    </row>
    <row r="74" spans="28:28" x14ac:dyDescent="0.25">
      <c r="AB74" s="19" t="s">
        <v>226</v>
      </c>
    </row>
    <row r="75" spans="28:28" x14ac:dyDescent="0.25">
      <c r="AB75" s="19" t="s">
        <v>228</v>
      </c>
    </row>
    <row r="76" spans="28:28" x14ac:dyDescent="0.25">
      <c r="AB76" s="19" t="s">
        <v>230</v>
      </c>
    </row>
    <row r="77" spans="28:28" x14ac:dyDescent="0.25">
      <c r="AB77" s="19" t="s">
        <v>232</v>
      </c>
    </row>
    <row r="78" spans="28:28" x14ac:dyDescent="0.25">
      <c r="AB78" s="19" t="s">
        <v>234</v>
      </c>
    </row>
    <row r="79" spans="28:28" x14ac:dyDescent="0.25">
      <c r="AB79" s="19" t="s">
        <v>236</v>
      </c>
    </row>
    <row r="80" spans="28:28" x14ac:dyDescent="0.25">
      <c r="AB80" s="19" t="s">
        <v>238</v>
      </c>
    </row>
    <row r="81" spans="28:28" x14ac:dyDescent="0.25">
      <c r="AB81" s="19" t="s">
        <v>240</v>
      </c>
    </row>
    <row r="82" spans="28:28" x14ac:dyDescent="0.25">
      <c r="AB82" s="19" t="s">
        <v>242</v>
      </c>
    </row>
    <row r="83" spans="28:28" x14ac:dyDescent="0.25">
      <c r="AB83" s="19" t="s">
        <v>244</v>
      </c>
    </row>
    <row r="84" spans="28:28" x14ac:dyDescent="0.25">
      <c r="AB84" s="19" t="s">
        <v>246</v>
      </c>
    </row>
    <row r="85" spans="28:28" x14ac:dyDescent="0.25">
      <c r="AB85" s="19" t="s">
        <v>248</v>
      </c>
    </row>
    <row r="86" spans="28:28" x14ac:dyDescent="0.25">
      <c r="AB86" s="19" t="s">
        <v>250</v>
      </c>
    </row>
    <row r="87" spans="28:28" x14ac:dyDescent="0.25">
      <c r="AB87" s="19" t="s">
        <v>252</v>
      </c>
    </row>
    <row r="88" spans="28:28" x14ac:dyDescent="0.25">
      <c r="AB88" s="19" t="s">
        <v>254</v>
      </c>
    </row>
    <row r="89" spans="28:28" x14ac:dyDescent="0.25">
      <c r="AB89" s="19" t="s">
        <v>256</v>
      </c>
    </row>
    <row r="90" spans="28:28" x14ac:dyDescent="0.25">
      <c r="AB90" s="19" t="s">
        <v>258</v>
      </c>
    </row>
    <row r="91" spans="28:28" x14ac:dyDescent="0.25">
      <c r="AB91" s="19" t="s">
        <v>260</v>
      </c>
    </row>
    <row r="92" spans="28:28" x14ac:dyDescent="0.25">
      <c r="AB92" s="19" t="s">
        <v>262</v>
      </c>
    </row>
    <row r="93" spans="28:28" x14ac:dyDescent="0.25">
      <c r="AB93" s="19" t="s">
        <v>264</v>
      </c>
    </row>
    <row r="94" spans="28:28" x14ac:dyDescent="0.25">
      <c r="AB94" s="19" t="s">
        <v>266</v>
      </c>
    </row>
    <row r="95" spans="28:28" x14ac:dyDescent="0.25">
      <c r="AB95" s="19" t="s">
        <v>268</v>
      </c>
    </row>
    <row r="96" spans="28:28" x14ac:dyDescent="0.25">
      <c r="AB96" s="19" t="s">
        <v>270</v>
      </c>
    </row>
    <row r="97" spans="28:28" x14ac:dyDescent="0.25">
      <c r="AB97" s="19" t="s">
        <v>272</v>
      </c>
    </row>
    <row r="98" spans="28:28" x14ac:dyDescent="0.25">
      <c r="AB98" s="19" t="s">
        <v>274</v>
      </c>
    </row>
    <row r="99" spans="28:28" x14ac:dyDescent="0.25">
      <c r="AB99" s="19" t="s">
        <v>276</v>
      </c>
    </row>
    <row r="100" spans="28:28" x14ac:dyDescent="0.25">
      <c r="AB100" s="19" t="s">
        <v>278</v>
      </c>
    </row>
    <row r="101" spans="28:28" x14ac:dyDescent="0.25">
      <c r="AB101" s="19" t="s">
        <v>280</v>
      </c>
    </row>
    <row r="102" spans="28:28" x14ac:dyDescent="0.25">
      <c r="AB102" s="19" t="s">
        <v>282</v>
      </c>
    </row>
    <row r="103" spans="28:28" x14ac:dyDescent="0.25">
      <c r="AB103" s="19" t="s">
        <v>284</v>
      </c>
    </row>
    <row r="104" spans="28:28" x14ac:dyDescent="0.25">
      <c r="AB104" s="19" t="s">
        <v>286</v>
      </c>
    </row>
    <row r="105" spans="28:28" x14ac:dyDescent="0.25">
      <c r="AB105" s="19" t="s">
        <v>288</v>
      </c>
    </row>
    <row r="106" spans="28:28" x14ac:dyDescent="0.25">
      <c r="AB106" s="19" t="s">
        <v>290</v>
      </c>
    </row>
    <row r="107" spans="28:28" x14ac:dyDescent="0.25">
      <c r="AB107" s="19" t="s">
        <v>292</v>
      </c>
    </row>
    <row r="108" spans="28:28" x14ac:dyDescent="0.25">
      <c r="AB108" s="19" t="s">
        <v>294</v>
      </c>
    </row>
    <row r="109" spans="28:28" x14ac:dyDescent="0.25">
      <c r="AB109" s="19" t="s">
        <v>296</v>
      </c>
    </row>
    <row r="110" spans="28:28" x14ac:dyDescent="0.25">
      <c r="AB110" s="19" t="s">
        <v>298</v>
      </c>
    </row>
    <row r="111" spans="28:28" x14ac:dyDescent="0.25">
      <c r="AB111" s="19" t="s">
        <v>300</v>
      </c>
    </row>
    <row r="112" spans="28:28" x14ac:dyDescent="0.25">
      <c r="AB112" s="19" t="s">
        <v>302</v>
      </c>
    </row>
    <row r="113" spans="28:28" x14ac:dyDescent="0.25">
      <c r="AB113" s="19" t="s">
        <v>304</v>
      </c>
    </row>
    <row r="114" spans="28:28" x14ac:dyDescent="0.25">
      <c r="AB114" s="19" t="s">
        <v>306</v>
      </c>
    </row>
    <row r="115" spans="28:28" x14ac:dyDescent="0.25">
      <c r="AB115" s="19" t="s">
        <v>308</v>
      </c>
    </row>
    <row r="116" spans="28:28" x14ac:dyDescent="0.25">
      <c r="AB116" s="19" t="s">
        <v>310</v>
      </c>
    </row>
    <row r="117" spans="28:28" x14ac:dyDescent="0.25">
      <c r="AB117" s="19" t="s">
        <v>312</v>
      </c>
    </row>
    <row r="118" spans="28:28" x14ac:dyDescent="0.25">
      <c r="AB118" s="19" t="s">
        <v>314</v>
      </c>
    </row>
    <row r="119" spans="28:28" x14ac:dyDescent="0.25">
      <c r="AB119" s="19" t="s">
        <v>316</v>
      </c>
    </row>
    <row r="120" spans="28:28" x14ac:dyDescent="0.25">
      <c r="AB120" s="19" t="s">
        <v>318</v>
      </c>
    </row>
    <row r="121" spans="28:28" x14ac:dyDescent="0.25">
      <c r="AB121" s="19" t="s">
        <v>320</v>
      </c>
    </row>
    <row r="122" spans="28:28" x14ac:dyDescent="0.25">
      <c r="AB122" s="19" t="s">
        <v>322</v>
      </c>
    </row>
    <row r="123" spans="28:28" x14ac:dyDescent="0.25">
      <c r="AB123" s="19" t="s">
        <v>324</v>
      </c>
    </row>
    <row r="124" spans="28:28" x14ac:dyDescent="0.25">
      <c r="AB124" s="19" t="s">
        <v>326</v>
      </c>
    </row>
    <row r="125" spans="28:28" x14ac:dyDescent="0.25">
      <c r="AB125" s="19" t="s">
        <v>328</v>
      </c>
    </row>
    <row r="126" spans="28:28" x14ac:dyDescent="0.25">
      <c r="AB126" s="19" t="s">
        <v>330</v>
      </c>
    </row>
    <row r="127" spans="28:28" x14ac:dyDescent="0.25">
      <c r="AB127" s="19" t="s">
        <v>332</v>
      </c>
    </row>
    <row r="128" spans="28:28" x14ac:dyDescent="0.25">
      <c r="AB128" s="19" t="s">
        <v>334</v>
      </c>
    </row>
    <row r="129" spans="28:28" x14ac:dyDescent="0.25">
      <c r="AB129" s="19" t="s">
        <v>336</v>
      </c>
    </row>
    <row r="130" spans="28:28" x14ac:dyDescent="0.25">
      <c r="AB130" s="19" t="s">
        <v>338</v>
      </c>
    </row>
    <row r="131" spans="28:28" x14ac:dyDescent="0.25">
      <c r="AB131" s="19" t="s">
        <v>340</v>
      </c>
    </row>
    <row r="132" spans="28:28" x14ac:dyDescent="0.25">
      <c r="AB132" s="19" t="s">
        <v>342</v>
      </c>
    </row>
    <row r="133" spans="28:28" x14ac:dyDescent="0.25">
      <c r="AB133" s="19" t="s">
        <v>344</v>
      </c>
    </row>
    <row r="134" spans="28:28" x14ac:dyDescent="0.25">
      <c r="AB134" s="19" t="s">
        <v>346</v>
      </c>
    </row>
    <row r="135" spans="28:28" x14ac:dyDescent="0.25">
      <c r="AB135" s="19" t="s">
        <v>348</v>
      </c>
    </row>
    <row r="136" spans="28:28" x14ac:dyDescent="0.25">
      <c r="AB136" s="19" t="s">
        <v>350</v>
      </c>
    </row>
    <row r="137" spans="28:28" x14ac:dyDescent="0.25">
      <c r="AB137" s="19" t="s">
        <v>352</v>
      </c>
    </row>
    <row r="138" spans="28:28" x14ac:dyDescent="0.25">
      <c r="AB138" s="19" t="s">
        <v>354</v>
      </c>
    </row>
    <row r="139" spans="28:28" x14ac:dyDescent="0.25">
      <c r="AB139" s="19" t="s">
        <v>356</v>
      </c>
    </row>
    <row r="140" spans="28:28" x14ac:dyDescent="0.25">
      <c r="AB140" s="19" t="s">
        <v>358</v>
      </c>
    </row>
    <row r="141" spans="28:28" x14ac:dyDescent="0.25">
      <c r="AB141" s="19" t="s">
        <v>360</v>
      </c>
    </row>
    <row r="142" spans="28:28" x14ac:dyDescent="0.25">
      <c r="AB142" s="19" t="s">
        <v>362</v>
      </c>
    </row>
    <row r="143" spans="28:28" x14ac:dyDescent="0.25">
      <c r="AB143" s="19" t="s">
        <v>364</v>
      </c>
    </row>
    <row r="144" spans="28:28" x14ac:dyDescent="0.25">
      <c r="AB144" s="19" t="s">
        <v>366</v>
      </c>
    </row>
    <row r="145" spans="28:28" x14ac:dyDescent="0.25">
      <c r="AB145" s="19" t="s">
        <v>368</v>
      </c>
    </row>
    <row r="146" spans="28:28" x14ac:dyDescent="0.25">
      <c r="AB146" s="19" t="s">
        <v>370</v>
      </c>
    </row>
    <row r="147" spans="28:28" x14ac:dyDescent="0.25">
      <c r="AB147" s="19" t="s">
        <v>372</v>
      </c>
    </row>
    <row r="148" spans="28:28" x14ac:dyDescent="0.25">
      <c r="AB148" s="19" t="s">
        <v>374</v>
      </c>
    </row>
    <row r="149" spans="28:28" x14ac:dyDescent="0.25">
      <c r="AB149" s="19" t="s">
        <v>376</v>
      </c>
    </row>
    <row r="150" spans="28:28" x14ac:dyDescent="0.25">
      <c r="AB150" s="19" t="s">
        <v>378</v>
      </c>
    </row>
    <row r="151" spans="28:28" x14ac:dyDescent="0.25">
      <c r="AB151" s="19" t="s">
        <v>380</v>
      </c>
    </row>
    <row r="152" spans="28:28" x14ac:dyDescent="0.25">
      <c r="AB152" s="19" t="s">
        <v>382</v>
      </c>
    </row>
    <row r="153" spans="28:28" x14ac:dyDescent="0.25">
      <c r="AB153" s="19" t="s">
        <v>384</v>
      </c>
    </row>
    <row r="154" spans="28:28" x14ac:dyDescent="0.25">
      <c r="AB154" s="19" t="s">
        <v>386</v>
      </c>
    </row>
    <row r="155" spans="28:28" x14ac:dyDescent="0.25">
      <c r="AB155" s="19" t="s">
        <v>387</v>
      </c>
    </row>
    <row r="156" spans="28:28" x14ac:dyDescent="0.25">
      <c r="AB156" s="19" t="s">
        <v>388</v>
      </c>
    </row>
    <row r="157" spans="28:28" x14ac:dyDescent="0.25">
      <c r="AB157" s="19" t="s">
        <v>389</v>
      </c>
    </row>
    <row r="158" spans="28:28" x14ac:dyDescent="0.25">
      <c r="AB158" s="19" t="s">
        <v>390</v>
      </c>
    </row>
    <row r="159" spans="28:28" x14ac:dyDescent="0.25">
      <c r="AB159" s="19" t="s">
        <v>391</v>
      </c>
    </row>
    <row r="160" spans="28:28" x14ac:dyDescent="0.25">
      <c r="AB160" s="19" t="s">
        <v>392</v>
      </c>
    </row>
    <row r="161" spans="28:28" x14ac:dyDescent="0.25">
      <c r="AB161" s="19" t="s">
        <v>393</v>
      </c>
    </row>
    <row r="162" spans="28:28" x14ac:dyDescent="0.25">
      <c r="AB162" s="19" t="s">
        <v>394</v>
      </c>
    </row>
    <row r="163" spans="28:28" x14ac:dyDescent="0.25">
      <c r="AB163" s="19" t="s">
        <v>395</v>
      </c>
    </row>
    <row r="164" spans="28:28" x14ac:dyDescent="0.25">
      <c r="AB164" s="19" t="s">
        <v>396</v>
      </c>
    </row>
    <row r="165" spans="28:28" x14ac:dyDescent="0.25">
      <c r="AB165" s="19" t="s">
        <v>397</v>
      </c>
    </row>
    <row r="166" spans="28:28" x14ac:dyDescent="0.25">
      <c r="AB166" s="19" t="s">
        <v>398</v>
      </c>
    </row>
    <row r="167" spans="28:28" x14ac:dyDescent="0.25">
      <c r="AB167" s="19" t="s">
        <v>399</v>
      </c>
    </row>
    <row r="168" spans="28:28" x14ac:dyDescent="0.25">
      <c r="AB168" s="19" t="s">
        <v>400</v>
      </c>
    </row>
    <row r="169" spans="28:28" x14ac:dyDescent="0.25">
      <c r="AB169" s="19" t="s">
        <v>401</v>
      </c>
    </row>
    <row r="170" spans="28:28" x14ac:dyDescent="0.25">
      <c r="AB170" s="19" t="s">
        <v>402</v>
      </c>
    </row>
    <row r="171" spans="28:28" x14ac:dyDescent="0.25">
      <c r="AB171" s="19" t="s">
        <v>403</v>
      </c>
    </row>
    <row r="172" spans="28:28" x14ac:dyDescent="0.25">
      <c r="AB172" s="19" t="s">
        <v>404</v>
      </c>
    </row>
    <row r="173" spans="28:28" x14ac:dyDescent="0.25">
      <c r="AB173" s="19" t="s">
        <v>405</v>
      </c>
    </row>
    <row r="174" spans="28:28" x14ac:dyDescent="0.25">
      <c r="AB174" s="19" t="s">
        <v>406</v>
      </c>
    </row>
    <row r="175" spans="28:28" x14ac:dyDescent="0.25">
      <c r="AB175" s="19" t="s">
        <v>407</v>
      </c>
    </row>
    <row r="176" spans="28:28" x14ac:dyDescent="0.25">
      <c r="AB176" s="19" t="s">
        <v>408</v>
      </c>
    </row>
    <row r="177" spans="28:28" x14ac:dyDescent="0.25">
      <c r="AB177" s="19" t="s">
        <v>409</v>
      </c>
    </row>
    <row r="178" spans="28:28" x14ac:dyDescent="0.25">
      <c r="AB178" s="19" t="s">
        <v>410</v>
      </c>
    </row>
    <row r="179" spans="28:28" x14ac:dyDescent="0.25">
      <c r="AB179" s="19" t="s">
        <v>411</v>
      </c>
    </row>
    <row r="180" spans="28:28" x14ac:dyDescent="0.25">
      <c r="AB180" s="19" t="s">
        <v>412</v>
      </c>
    </row>
    <row r="181" spans="28:28" x14ac:dyDescent="0.25">
      <c r="AB181" s="19" t="s">
        <v>413</v>
      </c>
    </row>
    <row r="182" spans="28:28" x14ac:dyDescent="0.25">
      <c r="AB182" s="19" t="s">
        <v>414</v>
      </c>
    </row>
    <row r="183" spans="28:28" x14ac:dyDescent="0.25">
      <c r="AB183" s="19" t="s">
        <v>415</v>
      </c>
    </row>
    <row r="184" spans="28:28" x14ac:dyDescent="0.25">
      <c r="AB184" s="19" t="s">
        <v>416</v>
      </c>
    </row>
    <row r="185" spans="28:28" x14ac:dyDescent="0.25">
      <c r="AB185" s="19" t="s">
        <v>417</v>
      </c>
    </row>
    <row r="186" spans="28:28" x14ac:dyDescent="0.25">
      <c r="AB186" s="19" t="s">
        <v>418</v>
      </c>
    </row>
    <row r="187" spans="28:28" x14ac:dyDescent="0.25">
      <c r="AB187" s="19" t="s">
        <v>419</v>
      </c>
    </row>
    <row r="188" spans="28:28" x14ac:dyDescent="0.25">
      <c r="AB188" s="19" t="s">
        <v>420</v>
      </c>
    </row>
    <row r="189" spans="28:28" x14ac:dyDescent="0.25">
      <c r="AB189" s="19" t="s">
        <v>421</v>
      </c>
    </row>
    <row r="190" spans="28:28" x14ac:dyDescent="0.25">
      <c r="AB190" s="19" t="s">
        <v>422</v>
      </c>
    </row>
    <row r="191" spans="28:28" x14ac:dyDescent="0.25">
      <c r="AB191" s="19" t="s">
        <v>423</v>
      </c>
    </row>
    <row r="192" spans="28:28" x14ac:dyDescent="0.25">
      <c r="AB192" s="19" t="s">
        <v>424</v>
      </c>
    </row>
    <row r="193" spans="28:28" x14ac:dyDescent="0.25">
      <c r="AB193" s="19" t="s">
        <v>425</v>
      </c>
    </row>
    <row r="194" spans="28:28" x14ac:dyDescent="0.25">
      <c r="AB194" s="19" t="s">
        <v>426</v>
      </c>
    </row>
    <row r="195" spans="28:28" x14ac:dyDescent="0.25">
      <c r="AB195" s="19" t="s">
        <v>427</v>
      </c>
    </row>
    <row r="196" spans="28:28" x14ac:dyDescent="0.25">
      <c r="AB196" s="19" t="s">
        <v>428</v>
      </c>
    </row>
    <row r="197" spans="28:28" x14ac:dyDescent="0.25">
      <c r="AB197" s="19" t="s">
        <v>429</v>
      </c>
    </row>
    <row r="198" spans="28:28" x14ac:dyDescent="0.25">
      <c r="AB198" s="19" t="s">
        <v>430</v>
      </c>
    </row>
    <row r="199" spans="28:28" x14ac:dyDescent="0.25">
      <c r="AB199" s="19" t="s">
        <v>431</v>
      </c>
    </row>
    <row r="200" spans="28:28" x14ac:dyDescent="0.25">
      <c r="AB200" s="19" t="s">
        <v>432</v>
      </c>
    </row>
    <row r="201" spans="28:28" x14ac:dyDescent="0.25">
      <c r="AB201" s="19" t="s">
        <v>433</v>
      </c>
    </row>
    <row r="202" spans="28:28" x14ac:dyDescent="0.25">
      <c r="AB202" s="19" t="s">
        <v>434</v>
      </c>
    </row>
    <row r="203" spans="28:28" x14ac:dyDescent="0.25">
      <c r="AB203" s="19" t="s">
        <v>435</v>
      </c>
    </row>
    <row r="204" spans="28:28" x14ac:dyDescent="0.25">
      <c r="AB204" s="19" t="s">
        <v>436</v>
      </c>
    </row>
    <row r="205" spans="28:28" x14ac:dyDescent="0.25">
      <c r="AB205" s="19" t="s">
        <v>437</v>
      </c>
    </row>
    <row r="206" spans="28:28" x14ac:dyDescent="0.25">
      <c r="AB206" s="19" t="s">
        <v>438</v>
      </c>
    </row>
    <row r="207" spans="28:28" x14ac:dyDescent="0.25">
      <c r="AB207" s="19" t="s">
        <v>439</v>
      </c>
    </row>
    <row r="208" spans="28:28" x14ac:dyDescent="0.25">
      <c r="AB208" s="19" t="s">
        <v>440</v>
      </c>
    </row>
    <row r="209" spans="28:28" x14ac:dyDescent="0.25">
      <c r="AB209" s="19" t="s">
        <v>441</v>
      </c>
    </row>
    <row r="210" spans="28:28" x14ac:dyDescent="0.25">
      <c r="AB210" s="19" t="s">
        <v>442</v>
      </c>
    </row>
    <row r="211" spans="28:28" x14ac:dyDescent="0.25">
      <c r="AB211" s="19" t="s">
        <v>443</v>
      </c>
    </row>
    <row r="212" spans="28:28" x14ac:dyDescent="0.25">
      <c r="AB212" s="19" t="s">
        <v>444</v>
      </c>
    </row>
    <row r="213" spans="28:28" x14ac:dyDescent="0.25">
      <c r="AB213" s="19" t="s">
        <v>445</v>
      </c>
    </row>
    <row r="214" spans="28:28" x14ac:dyDescent="0.25">
      <c r="AB214" s="19" t="s">
        <v>446</v>
      </c>
    </row>
    <row r="215" spans="28:28" x14ac:dyDescent="0.25">
      <c r="AB215" s="19" t="s">
        <v>447</v>
      </c>
    </row>
    <row r="216" spans="28:28" x14ac:dyDescent="0.25">
      <c r="AB216" s="19" t="s">
        <v>448</v>
      </c>
    </row>
    <row r="217" spans="28:28" x14ac:dyDescent="0.25">
      <c r="AB217" s="19" t="s">
        <v>449</v>
      </c>
    </row>
    <row r="218" spans="28:28" x14ac:dyDescent="0.25">
      <c r="AB218" s="19" t="s">
        <v>450</v>
      </c>
    </row>
    <row r="219" spans="28:28" x14ac:dyDescent="0.25">
      <c r="AB219" s="19" t="s">
        <v>451</v>
      </c>
    </row>
    <row r="220" spans="28:28" x14ac:dyDescent="0.25">
      <c r="AB220" s="19" t="s">
        <v>452</v>
      </c>
    </row>
    <row r="221" spans="28:28" x14ac:dyDescent="0.25">
      <c r="AB221" s="19" t="s">
        <v>453</v>
      </c>
    </row>
    <row r="222" spans="28:28" x14ac:dyDescent="0.25">
      <c r="AB222" s="19" t="s">
        <v>454</v>
      </c>
    </row>
    <row r="223" spans="28:28" x14ac:dyDescent="0.25">
      <c r="AB223" s="19" t="s">
        <v>455</v>
      </c>
    </row>
    <row r="224" spans="28:28" x14ac:dyDescent="0.25">
      <c r="AB224" s="19" t="s">
        <v>456</v>
      </c>
    </row>
    <row r="225" spans="28:28" x14ac:dyDescent="0.25">
      <c r="AB225" s="19" t="s">
        <v>457</v>
      </c>
    </row>
    <row r="226" spans="28:28" x14ac:dyDescent="0.25">
      <c r="AB226" s="19" t="s">
        <v>458</v>
      </c>
    </row>
    <row r="227" spans="28:28" x14ac:dyDescent="0.25">
      <c r="AB227" s="19" t="s">
        <v>459</v>
      </c>
    </row>
    <row r="228" spans="28:28" x14ac:dyDescent="0.25">
      <c r="AB228" s="19" t="s">
        <v>460</v>
      </c>
    </row>
    <row r="229" spans="28:28" x14ac:dyDescent="0.25">
      <c r="AB229" s="19" t="s">
        <v>461</v>
      </c>
    </row>
    <row r="230" spans="28:28" x14ac:dyDescent="0.25">
      <c r="AB230" s="19" t="s">
        <v>462</v>
      </c>
    </row>
    <row r="231" spans="28:28" x14ac:dyDescent="0.25">
      <c r="AB231" s="19" t="s">
        <v>463</v>
      </c>
    </row>
    <row r="232" spans="28:28" x14ac:dyDescent="0.25">
      <c r="AB232" s="19" t="s">
        <v>464</v>
      </c>
    </row>
    <row r="233" spans="28:28" x14ac:dyDescent="0.25">
      <c r="AB233" s="19" t="s">
        <v>465</v>
      </c>
    </row>
    <row r="234" spans="28:28" x14ac:dyDescent="0.25">
      <c r="AB234" s="19" t="s">
        <v>466</v>
      </c>
    </row>
    <row r="235" spans="28:28" x14ac:dyDescent="0.25">
      <c r="AB235" s="19" t="s">
        <v>467</v>
      </c>
    </row>
    <row r="236" spans="28:28" x14ac:dyDescent="0.25">
      <c r="AB236" s="19" t="s">
        <v>468</v>
      </c>
    </row>
    <row r="237" spans="28:28" x14ac:dyDescent="0.25">
      <c r="AB237" s="19" t="s">
        <v>469</v>
      </c>
    </row>
    <row r="238" spans="28:28" x14ac:dyDescent="0.25">
      <c r="AB238" s="19" t="s">
        <v>470</v>
      </c>
    </row>
    <row r="239" spans="28:28" x14ac:dyDescent="0.25">
      <c r="AB239" s="19" t="s">
        <v>471</v>
      </c>
    </row>
    <row r="240" spans="28:28" x14ac:dyDescent="0.25">
      <c r="AB240" s="19" t="s">
        <v>472</v>
      </c>
    </row>
    <row r="241" spans="28:28" x14ac:dyDescent="0.25">
      <c r="AB241" s="19" t="s">
        <v>473</v>
      </c>
    </row>
    <row r="242" spans="28:28" x14ac:dyDescent="0.25">
      <c r="AB242" s="19" t="s">
        <v>474</v>
      </c>
    </row>
    <row r="243" spans="28:28" x14ac:dyDescent="0.25">
      <c r="AB243" s="19" t="s">
        <v>475</v>
      </c>
    </row>
    <row r="244" spans="28:28" x14ac:dyDescent="0.25">
      <c r="AB244" s="19" t="s">
        <v>476</v>
      </c>
    </row>
    <row r="245" spans="28:28" x14ac:dyDescent="0.25">
      <c r="AB245" s="19" t="s">
        <v>477</v>
      </c>
    </row>
    <row r="246" spans="28:28" x14ac:dyDescent="0.25">
      <c r="AB246" s="19" t="s">
        <v>478</v>
      </c>
    </row>
    <row r="247" spans="28:28" x14ac:dyDescent="0.25">
      <c r="AB247" s="19" t="s">
        <v>479</v>
      </c>
    </row>
    <row r="248" spans="28:28" x14ac:dyDescent="0.25">
      <c r="AB248" s="19" t="s">
        <v>480</v>
      </c>
    </row>
    <row r="249" spans="28:28" x14ac:dyDescent="0.25">
      <c r="AB249" s="19" t="s">
        <v>481</v>
      </c>
    </row>
    <row r="250" spans="28:28" x14ac:dyDescent="0.25">
      <c r="AB250" s="19" t="s">
        <v>482</v>
      </c>
    </row>
    <row r="251" spans="28:28" x14ac:dyDescent="0.25">
      <c r="AB251" s="19" t="s">
        <v>483</v>
      </c>
    </row>
    <row r="252" spans="28:28" x14ac:dyDescent="0.25">
      <c r="AB252" s="19" t="s">
        <v>484</v>
      </c>
    </row>
    <row r="253" spans="28:28" x14ac:dyDescent="0.25">
      <c r="AB253" s="19" t="s">
        <v>485</v>
      </c>
    </row>
    <row r="254" spans="28:28" x14ac:dyDescent="0.25">
      <c r="AB254" s="19" t="s">
        <v>486</v>
      </c>
    </row>
    <row r="255" spans="28:28" x14ac:dyDescent="0.25">
      <c r="AB255" s="19" t="s">
        <v>487</v>
      </c>
    </row>
    <row r="256" spans="28:28" x14ac:dyDescent="0.25">
      <c r="AB256" s="19" t="s">
        <v>488</v>
      </c>
    </row>
    <row r="257" spans="28:28" x14ac:dyDescent="0.25">
      <c r="AB257" s="19" t="s">
        <v>489</v>
      </c>
    </row>
    <row r="258" spans="28:28" x14ac:dyDescent="0.25">
      <c r="AB258" s="19" t="s">
        <v>490</v>
      </c>
    </row>
    <row r="259" spans="28:28" x14ac:dyDescent="0.25">
      <c r="AB259" s="19" t="s">
        <v>491</v>
      </c>
    </row>
    <row r="260" spans="28:28" x14ac:dyDescent="0.25">
      <c r="AB260" s="19" t="s">
        <v>492</v>
      </c>
    </row>
    <row r="261" spans="28:28" x14ac:dyDescent="0.25">
      <c r="AB261" s="19" t="s">
        <v>493</v>
      </c>
    </row>
  </sheetData>
  <mergeCells count="12">
    <mergeCell ref="A39:K39"/>
    <mergeCell ref="A40:K40"/>
    <mergeCell ref="A41:K41"/>
    <mergeCell ref="B38:K38"/>
    <mergeCell ref="A8:K8"/>
    <mergeCell ref="B7:F7"/>
    <mergeCell ref="H7:I7"/>
    <mergeCell ref="A1:K3"/>
    <mergeCell ref="B5:F5"/>
    <mergeCell ref="H5:I5"/>
    <mergeCell ref="B6:F6"/>
    <mergeCell ref="H6:I6"/>
  </mergeCells>
  <dataValidations count="1">
    <dataValidation type="list" allowBlank="1" showInputMessage="1" showErrorMessage="1" sqref="A10:A37" xr:uid="{00000000-0002-0000-0300-000000000000}">
      <formula1>$AB$1:$AB$261</formula1>
    </dataValidation>
  </dataValidations>
  <pageMargins left="0.70866141732283472" right="0.70866141732283472" top="0.74803149606299213" bottom="0.74803149606299213" header="0.31496062992125984" footer="0.31496062992125984"/>
  <pageSetup paperSize="5" scale="67" fitToHeight="0" orientation="landscape" horizontalDpi="360" verticalDpi="36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
  <sheetViews>
    <sheetView workbookViewId="0"/>
  </sheetViews>
  <sheetFormatPr baseColWidth="10" defaultColWidth="9.140625"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80803781883B8E49A436F70DEF2161F5" ma:contentTypeVersion="16" ma:contentTypeDescription="Crée un document." ma:contentTypeScope="" ma:versionID="64a0981413306182c2e446479f7160e3">
  <xsd:schema xmlns:xsd="http://www.w3.org/2001/XMLSchema" xmlns:xs="http://www.w3.org/2001/XMLSchema" xmlns:p="http://schemas.microsoft.com/office/2006/metadata/properties" xmlns:ns2="717eaa14-a21d-4102-ad28-a71360bf9cc3" xmlns:ns3="f738afcc-7f08-4128-ab7f-9a3760377f79" targetNamespace="http://schemas.microsoft.com/office/2006/metadata/properties" ma:root="true" ma:fieldsID="c584ed99c3d1a4a442720445f4bf8493" ns2:_="" ns3:_="">
    <xsd:import namespace="717eaa14-a21d-4102-ad28-a71360bf9cc3"/>
    <xsd:import namespace="f738afcc-7f08-4128-ab7f-9a3760377f7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7eaa14-a21d-4102-ad28-a71360bf9cc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565716c3-0709-4fe0-992e-ae40a1a2f1a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738afcc-7f08-4128-ab7f-9a3760377f79"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2afbada2-48ee-4610-b7d4-2a637abdff87}" ma:internalName="TaxCatchAll" ma:showField="CatchAllData" ma:web="f738afcc-7f08-4128-ab7f-9a3760377f7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738afcc-7f08-4128-ab7f-9a3760377f79" xsi:nil="true"/>
    <lcf76f155ced4ddcb4097134ff3c332f xmlns="717eaa14-a21d-4102-ad28-a71360bf9cc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D2EE7C5C-E913-4356-8C5C-54729821F136}">
  <ds:schemaRefs>
    <ds:schemaRef ds:uri="http://schemas.microsoft.com/sharepoint/v3/contenttype/forms"/>
  </ds:schemaRefs>
</ds:datastoreItem>
</file>

<file path=customXml/itemProps2.xml><?xml version="1.0" encoding="utf-8"?>
<ds:datastoreItem xmlns:ds="http://schemas.openxmlformats.org/officeDocument/2006/customXml" ds:itemID="{DEC81CD8-E7AB-4F71-8DD2-6797BD2917E0}"/>
</file>

<file path=customXml/itemProps3.xml><?xml version="1.0" encoding="utf-8"?>
<ds:datastoreItem xmlns:ds="http://schemas.openxmlformats.org/officeDocument/2006/customXml" ds:itemID="{8FAD5A8F-FA95-47FE-816B-A41CD1BA6C06}">
  <ds:schemaRefs>
    <ds:schemaRef ds:uri="717eaa14-a21d-4102-ad28-a71360bf9cc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738afcc-7f08-4128-ab7f-9a3760377f79"/>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5</vt:i4>
      </vt:variant>
      <vt:variant>
        <vt:lpstr>Plages nommées</vt:lpstr>
      </vt:variant>
      <vt:variant>
        <vt:i4>6</vt:i4>
      </vt:variant>
    </vt:vector>
  </HeadingPairs>
  <TitlesOfParts>
    <vt:vector size="11" baseType="lpstr">
      <vt:lpstr>Data Entry</vt:lpstr>
      <vt:lpstr>Cover Page - do not edit</vt:lpstr>
      <vt:lpstr>Payments by Payee</vt:lpstr>
      <vt:lpstr>Payments by Project</vt:lpstr>
      <vt:lpstr>Sheet2</vt:lpstr>
      <vt:lpstr>Enter_currency_of_the_report</vt:lpstr>
      <vt:lpstr>'Payments by Payee'!Impression_des_titres</vt:lpstr>
      <vt:lpstr>'Payments by Project'!Impression_des_titres</vt:lpstr>
      <vt:lpstr>'Cover Page - do not edit'!Zone_d_impression</vt:lpstr>
      <vt:lpstr>'Payments by Payee'!Zone_d_impression</vt:lpstr>
      <vt:lpstr>'Payments by Project'!Zone_d_impression</vt:lpstr>
    </vt:vector>
  </TitlesOfParts>
  <Company>NRCan / RNCan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Manikkam</dc:creator>
  <cp:lastModifiedBy>Bertrand, Mélanie</cp:lastModifiedBy>
  <cp:revision/>
  <dcterms:created xsi:type="dcterms:W3CDTF">2015-12-23T16:52:41Z</dcterms:created>
  <dcterms:modified xsi:type="dcterms:W3CDTF">2023-01-30T16:38:26Z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0x01010080803781883B8E49A436F70DEF2161F5</vt:lpwstr>
  </property>
  <property fmtid="{D5CDD505-2E9C-101B-9397-08002B2CF9AE}" pid="3" name="Order">
    <vt:r8>100</vt:r8>
  </property>
  <property fmtid="{D5CDD505-2E9C-101B-9397-08002B2CF9AE}" pid="4" name="MediaServiceImageTags">
    <vt:lpwstr/>
  </property>
</Properties>
</file>